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ocuments\CLAVERING\Asset Register\"/>
    </mc:Choice>
  </mc:AlternateContent>
  <xr:revisionPtr revIDLastSave="0" documentId="8_{94FBAF4B-E399-47E2-8C9F-E17922DB47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Valuation" sheetId="1" r:id="rId1"/>
    <sheet name="Register" sheetId="2" r:id="rId2"/>
  </sheets>
  <definedNames>
    <definedName name="_xlnm.Print_Area" localSheetId="1">Register!$A$1:$F$93</definedName>
    <definedName name="_xlnm.Print_Area" localSheetId="0">Valuation!$A$1:$E$51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  <c r="D14" i="2"/>
  <c r="D12" i="2"/>
  <c r="D11" i="2"/>
  <c r="D10" i="2"/>
  <c r="D9" i="2"/>
  <c r="D8" i="2"/>
  <c r="D7" i="2"/>
  <c r="D5" i="2"/>
  <c r="D4" i="2"/>
  <c r="C14" i="2"/>
  <c r="C12" i="2"/>
  <c r="C11" i="2"/>
  <c r="C10" i="2"/>
  <c r="C9" i="2"/>
  <c r="C7" i="2"/>
  <c r="C5" i="2"/>
  <c r="C4" i="2"/>
  <c r="D15" i="2" l="1"/>
  <c r="E22" i="1"/>
  <c r="C22" i="1"/>
  <c r="C18" i="2" l="1"/>
  <c r="C8" i="2" l="1"/>
  <c r="E39" i="1" l="1"/>
  <c r="C86" i="2" s="1"/>
  <c r="C75" i="2"/>
  <c r="C76" i="2"/>
  <c r="C77" i="2"/>
  <c r="C78" i="2"/>
  <c r="C74" i="2"/>
  <c r="C72" i="2"/>
  <c r="C73" i="2"/>
  <c r="C71" i="2"/>
  <c r="C70" i="2"/>
  <c r="C58" i="2"/>
  <c r="C59" i="2"/>
  <c r="C60" i="2"/>
  <c r="C61" i="2"/>
  <c r="C62" i="2"/>
  <c r="C57" i="2"/>
  <c r="C45" i="2"/>
  <c r="C46" i="2"/>
  <c r="C47" i="2"/>
  <c r="C48" i="2"/>
  <c r="C49" i="2"/>
  <c r="C39" i="2"/>
  <c r="C40" i="2"/>
  <c r="C41" i="2"/>
  <c r="C42" i="2"/>
  <c r="C43" i="2"/>
  <c r="C44" i="2"/>
  <c r="C38" i="2"/>
  <c r="C33" i="2"/>
  <c r="C30" i="2"/>
  <c r="C31" i="2"/>
  <c r="C32" i="2"/>
  <c r="C19" i="2"/>
  <c r="C20" i="2"/>
  <c r="C21" i="2"/>
  <c r="C22" i="2"/>
  <c r="C23" i="2"/>
  <c r="C24" i="2"/>
  <c r="C25" i="2"/>
  <c r="C26" i="2"/>
  <c r="C27" i="2"/>
  <c r="C28" i="2"/>
  <c r="C29" i="2"/>
  <c r="E42" i="1"/>
  <c r="C89" i="2" s="1"/>
  <c r="E41" i="1"/>
  <c r="C88" i="2" s="1"/>
  <c r="E40" i="1"/>
  <c r="C87" i="2" s="1"/>
  <c r="E38" i="1"/>
  <c r="C84" i="2" s="1"/>
  <c r="E37" i="1"/>
  <c r="C83" i="2" s="1"/>
  <c r="E36" i="1"/>
  <c r="C82" i="2" s="1"/>
  <c r="D34" i="1"/>
  <c r="E32" i="1"/>
  <c r="E46" i="1" s="1"/>
  <c r="C53" i="2" l="1"/>
  <c r="E43" i="1"/>
  <c r="C34" i="2"/>
  <c r="C63" i="2"/>
  <c r="C65" i="2" l="1"/>
  <c r="E47" i="1" s="1"/>
</calcChain>
</file>

<file path=xl/sharedStrings.xml><?xml version="1.0" encoding="utf-8"?>
<sst xmlns="http://schemas.openxmlformats.org/spreadsheetml/2006/main" count="341" uniqueCount="177">
  <si>
    <t xml:space="preserve">Clavering Parish Council </t>
  </si>
  <si>
    <t>Asset Register</t>
  </si>
  <si>
    <t>Valuation of Fixed Assets</t>
  </si>
  <si>
    <t>Asset</t>
  </si>
  <si>
    <t>Number</t>
  </si>
  <si>
    <t>Total value</t>
  </si>
  <si>
    <t>Notice Board</t>
  </si>
  <si>
    <t>Bus Shelter</t>
  </si>
  <si>
    <t>Village sign</t>
  </si>
  <si>
    <t>Computer</t>
  </si>
  <si>
    <t>Gates</t>
  </si>
  <si>
    <t>Information Board</t>
  </si>
  <si>
    <t>Planter</t>
  </si>
  <si>
    <t>Telephone box</t>
  </si>
  <si>
    <t>Seats</t>
  </si>
  <si>
    <t>Rubbish bins</t>
  </si>
  <si>
    <t>Village Pumps</t>
  </si>
  <si>
    <t>Village Greens</t>
  </si>
  <si>
    <t>Village Land</t>
  </si>
  <si>
    <t>replacement cost 2010</t>
  </si>
  <si>
    <t>Nominal cost</t>
  </si>
  <si>
    <t>Allotments</t>
  </si>
  <si>
    <t>Cricketers</t>
  </si>
  <si>
    <t>Middle Street</t>
  </si>
  <si>
    <t>Roast Green</t>
  </si>
  <si>
    <t>Valued at the average</t>
  </si>
  <si>
    <t>land in the southeast</t>
  </si>
  <si>
    <t>cost of agricultural</t>
  </si>
  <si>
    <t>as at 2012</t>
  </si>
  <si>
    <t>Description</t>
  </si>
  <si>
    <t>Date acquired</t>
  </si>
  <si>
    <t>Custodian / location</t>
  </si>
  <si>
    <t>Date of disposal</t>
  </si>
  <si>
    <t>Unknown</t>
  </si>
  <si>
    <t>Original cost (£)</t>
  </si>
  <si>
    <t>Insurance value (£)</t>
  </si>
  <si>
    <t>not insured</t>
  </si>
  <si>
    <t>Outside village shop</t>
  </si>
  <si>
    <t>Blacksmith Corner</t>
  </si>
  <si>
    <t>Clerk</t>
  </si>
  <si>
    <t>Dick Ball Meadow</t>
  </si>
  <si>
    <t>The Bridges</t>
  </si>
  <si>
    <t>Skeins Way</t>
  </si>
  <si>
    <t>Equipment and Fittings</t>
  </si>
  <si>
    <t>seat</t>
  </si>
  <si>
    <t>value (£)</t>
  </si>
  <si>
    <t>Outside Christian Centre</t>
  </si>
  <si>
    <t>Church End</t>
  </si>
  <si>
    <t>seat 'Bert Holland'</t>
  </si>
  <si>
    <t>seat 'Arthur King'</t>
  </si>
  <si>
    <t>Hill Green by chapel</t>
  </si>
  <si>
    <t>Hill Green Forge cottage</t>
  </si>
  <si>
    <t>seat 'Bernard Faulkner'</t>
  </si>
  <si>
    <t>seat 'Fred &amp; Emma Gilby'</t>
  </si>
  <si>
    <t>Hill Green Forge cottage garden</t>
  </si>
  <si>
    <t>Stickling Green</t>
  </si>
  <si>
    <t>Sheepcote Green</t>
  </si>
  <si>
    <t>Lower Hill Green</t>
  </si>
  <si>
    <t>Long Road</t>
  </si>
  <si>
    <t>seat ' Eggies'</t>
  </si>
  <si>
    <t>Bridges 1</t>
  </si>
  <si>
    <t>Bridges 2</t>
  </si>
  <si>
    <t>Dogs Rubbish bin</t>
  </si>
  <si>
    <t>Rubbish bin</t>
  </si>
  <si>
    <t xml:space="preserve">Hill Green </t>
  </si>
  <si>
    <t>Shop</t>
  </si>
  <si>
    <t>Opposite Christian Centre</t>
  </si>
  <si>
    <t>Jubilee Field</t>
  </si>
  <si>
    <t xml:space="preserve">Bridges </t>
  </si>
  <si>
    <t>Stortford Road outside Iona</t>
  </si>
  <si>
    <t>Metal seat</t>
  </si>
  <si>
    <t>pump</t>
  </si>
  <si>
    <t>Sticklings Green</t>
  </si>
  <si>
    <t>Marshes Wells</t>
  </si>
  <si>
    <t>Hill Green</t>
  </si>
  <si>
    <t>Two triangles by bridges and roadside strip in the Druce</t>
  </si>
  <si>
    <t>Village Green Register</t>
  </si>
  <si>
    <t>Land Registry</t>
  </si>
  <si>
    <t>No.53 08/11/1975</t>
  </si>
  <si>
    <t>Hill Green - Cricket pitch</t>
  </si>
  <si>
    <t>No.54 1974</t>
  </si>
  <si>
    <t>Lease hold until 2049 EX 751779</t>
  </si>
  <si>
    <t>Freehold / Absolute EX 42806     08/08/2005</t>
  </si>
  <si>
    <t>Lower Hill Green including Horse Pond</t>
  </si>
  <si>
    <t>Freehold / Absolute EX 742802     11/08/2005</t>
  </si>
  <si>
    <t>No.55 10/08/1972</t>
  </si>
  <si>
    <t>Freehold / Absolute EX 742787     03/07/2007</t>
  </si>
  <si>
    <t>Mill End Triangle</t>
  </si>
  <si>
    <t>Birds Green (Butts Green)</t>
  </si>
  <si>
    <t>Marlows Knoll</t>
  </si>
  <si>
    <t>Starlings Green village and strip alongside B1038</t>
  </si>
  <si>
    <t>Lower Hill Green by Hillside Cottage</t>
  </si>
  <si>
    <t>Area</t>
  </si>
  <si>
    <t>Value per acre(£)</t>
  </si>
  <si>
    <t>Acquired</t>
  </si>
  <si>
    <t>Allotment Gardens 42 plots</t>
  </si>
  <si>
    <t>Colehills - two pieces of land</t>
  </si>
  <si>
    <t>Colehills</t>
  </si>
  <si>
    <t>Mill End Pond</t>
  </si>
  <si>
    <t>Arkesden Road Peacocks to Cricketers</t>
  </si>
  <si>
    <t>Arkesden Road Cricketers to B1038</t>
  </si>
  <si>
    <t>Middle street verges and land by ford</t>
  </si>
  <si>
    <t>n/a</t>
  </si>
  <si>
    <t>Village Hall*</t>
  </si>
  <si>
    <t>Jubilee Field*</t>
  </si>
  <si>
    <t>All deedsheld by Stanely Tee solicitors per minutes 13/12/2010 page 728</t>
  </si>
  <si>
    <t>* Custodian trustee only - the Council has no involvement in the management see minutes page 748 item 7</t>
  </si>
  <si>
    <t>No.56 15/12/1971</t>
  </si>
  <si>
    <t>Freehold / Absolute EX 742785     09/03/2005</t>
  </si>
  <si>
    <t>No.58 21/02/1974</t>
  </si>
  <si>
    <t>Freehold / Absolute EX 742789     13/04/2005</t>
  </si>
  <si>
    <t>Freehold / Absolute EX 742786     09/03/2005</t>
  </si>
  <si>
    <t>Freehold  EX 42792     14/06/2005</t>
  </si>
  <si>
    <t>Freehold / Possessory EX 742789     11/08/2005</t>
  </si>
  <si>
    <t>No.60 15/12/1972</t>
  </si>
  <si>
    <t>No.61 15/12/1971</t>
  </si>
  <si>
    <t>No.244</t>
  </si>
  <si>
    <t>Freehold / Absolute EX 738847     01/12/2004</t>
  </si>
  <si>
    <t>Freehold / Absolute EX 621844</t>
  </si>
  <si>
    <t>Freehold / Absolute EX 742809     14/02/2005</t>
  </si>
  <si>
    <t>Possessory EX 763149</t>
  </si>
  <si>
    <t>Possessory EX 76225  25/03/2006</t>
  </si>
  <si>
    <t>Freehold / Absolute EX 595952      11/05/1998</t>
  </si>
  <si>
    <t>Freehold / Possessory EX 789728     25/06/2007</t>
  </si>
  <si>
    <t>Freehold / Possessory EX 738829     10/05/2005</t>
  </si>
  <si>
    <t>Freehold / Possessory EX 738844    01/12/2004</t>
  </si>
  <si>
    <t>Freehold / Absolute EX 42808        28/04/2005</t>
  </si>
  <si>
    <t>Title No:</t>
  </si>
  <si>
    <t>EX742809</t>
  </si>
  <si>
    <t xml:space="preserve">Title No: </t>
  </si>
  <si>
    <t>EX742808</t>
  </si>
  <si>
    <t>Title No: EX621844</t>
  </si>
  <si>
    <t>Title No: EX738847</t>
  </si>
  <si>
    <t>Title No: EX789728</t>
  </si>
  <si>
    <t xml:space="preserve">Title No: EX595952 </t>
  </si>
  <si>
    <t>sell the land but all proceeds must be put towards the purchase of other recreational premises.</t>
  </si>
  <si>
    <t>the monies must be held in trust for the village to determine on what it may be</t>
  </si>
  <si>
    <t>spent and in agreement with the Charity Commissioners.</t>
  </si>
  <si>
    <t>Title No: EX 763149</t>
  </si>
  <si>
    <t>by Local Estate agent</t>
  </si>
  <si>
    <t>Copy of Conveyance held by Cllr SM Gill (as VHTrustee) added.</t>
  </si>
  <si>
    <t>If VH Council of Management are forced to cease and sell the hall and land,</t>
  </si>
  <si>
    <t>Footpath Map</t>
  </si>
  <si>
    <t>Defibrillator</t>
  </si>
  <si>
    <t>seat ' Richard Whitting'</t>
  </si>
  <si>
    <t>Notice Board (shop)</t>
  </si>
  <si>
    <t>insurance</t>
  </si>
  <si>
    <t>Village Hall</t>
  </si>
  <si>
    <t>with seats, bins and pumps</t>
  </si>
  <si>
    <t>Insurance value  (£)</t>
  </si>
  <si>
    <t>Grit Bin</t>
  </si>
  <si>
    <t>Listening Bench</t>
  </si>
  <si>
    <t>Defibrillator no 2</t>
  </si>
  <si>
    <t>Insured by Community Heartbeat</t>
  </si>
  <si>
    <t>Assets detailed above</t>
  </si>
  <si>
    <t>Street Furniture</t>
  </si>
  <si>
    <r>
      <rPr>
        <b/>
        <sz val="11"/>
        <color theme="1"/>
        <rFont val="Trebuchet MS"/>
        <family val="2"/>
      </rPr>
      <t xml:space="preserve">Jubilee Field: Custodian Trustee: EX738844  </t>
    </r>
    <r>
      <rPr>
        <sz val="11"/>
        <color theme="1"/>
        <rFont val="Trebuchet MS"/>
        <family val="2"/>
      </rPr>
      <t xml:space="preserve"> The JF Council of Management have the right to</t>
    </r>
  </si>
  <si>
    <r>
      <rPr>
        <b/>
        <sz val="11"/>
        <color theme="1"/>
        <rFont val="Trebuchet MS"/>
        <family val="2"/>
      </rPr>
      <t>Village Hall: Custodian Trustee: EX 738829.</t>
    </r>
    <r>
      <rPr>
        <sz val="11"/>
        <color theme="1"/>
        <rFont val="Trebuchet MS"/>
        <family val="2"/>
      </rPr>
      <t xml:space="preserve">  Copies of Original Conveyance not on file.</t>
    </r>
  </si>
  <si>
    <t>Original Unit Value (£)</t>
  </si>
  <si>
    <t>Original value plus infl adj</t>
  </si>
  <si>
    <t>Resale value</t>
  </si>
  <si>
    <t>Value advised by ECC pls infl adj</t>
  </si>
  <si>
    <t>Basis of value for insurance</t>
  </si>
  <si>
    <t>Original Value plus infl adj</t>
  </si>
  <si>
    <t xml:space="preserve"> </t>
  </si>
  <si>
    <t>(2020/21 Inflation 4%)</t>
  </si>
  <si>
    <t>)</t>
  </si>
  <si>
    <t>Original value plus infl adj         )</t>
  </si>
  <si>
    <t>Other office  equipment</t>
  </si>
  <si>
    <t>Adj inflation per insurer's advice</t>
  </si>
  <si>
    <t>Computer &amp; other office</t>
  </si>
  <si>
    <t>Rubbish Bins &amp; Grit BIns</t>
  </si>
  <si>
    <t>Saville Close</t>
  </si>
  <si>
    <t>Cock Lane</t>
  </si>
  <si>
    <t>Total Value Uninsured Assets (£)</t>
  </si>
  <si>
    <t>Grit Bins</t>
  </si>
  <si>
    <t>Updated 28.3.2021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</si>
</sst>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5"/>
      <color theme="1"/>
      <name val="Trebuchet MS"/>
      <family val="2"/>
    </font>
    <font>
      <b/>
      <sz val="14"/>
      <color theme="1"/>
      <name val="Trebuchet MS"/>
      <family val="2"/>
    </font>
    <font>
      <b/>
      <sz val="20"/>
      <color theme="1"/>
      <name val="Trebuchet MS"/>
      <family val="2"/>
    </font>
    <font>
      <sz val="14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3" fontId="3" fillId="0" borderId="0" xfId="1" applyFont="1"/>
    <xf numFmtId="164" fontId="4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/>
    <xf numFmtId="164" fontId="4" fillId="0" borderId="1" xfId="0" applyNumberFormat="1" applyFont="1" applyBorder="1"/>
    <xf numFmtId="164" fontId="3" fillId="0" borderId="2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43" fontId="3" fillId="0" borderId="3" xfId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43" fontId="3" fillId="0" borderId="4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/>
    <xf numFmtId="2" fontId="3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0" applyNumberFormat="1" applyFont="1" applyFill="1"/>
    <xf numFmtId="43" fontId="9" fillId="0" borderId="3" xfId="1" applyFont="1" applyBorder="1" applyAlignment="1">
      <alignment horizontal="center" vertical="center" wrapText="1"/>
    </xf>
    <xf numFmtId="43" fontId="10" fillId="0" borderId="3" xfId="1" applyFont="1" applyBorder="1"/>
    <xf numFmtId="43" fontId="10" fillId="0" borderId="0" xfId="1" applyFont="1"/>
    <xf numFmtId="43" fontId="9" fillId="0" borderId="3" xfId="1" applyFont="1" applyBorder="1" applyAlignment="1">
      <alignment horizontal="center" wrapText="1"/>
    </xf>
    <xf numFmtId="43" fontId="10" fillId="0" borderId="3" xfId="1" applyFont="1" applyBorder="1" applyAlignment="1">
      <alignment horizontal="center" wrapText="1"/>
    </xf>
    <xf numFmtId="43" fontId="10" fillId="0" borderId="3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 vertical="center" wrapText="1"/>
    </xf>
    <xf numFmtId="14" fontId="10" fillId="0" borderId="3" xfId="1" applyNumberFormat="1" applyFont="1" applyBorder="1" applyAlignment="1">
      <alignment horizontal="center" vertical="center" wrapText="1"/>
    </xf>
    <xf numFmtId="164" fontId="11" fillId="2" borderId="0" xfId="2" applyNumberFormat="1"/>
    <xf numFmtId="43" fontId="12" fillId="3" borderId="3" xfId="3" applyNumberFormat="1" applyBorder="1"/>
    <xf numFmtId="43" fontId="13" fillId="4" borderId="0" xfId="4" applyNumberFormat="1"/>
    <xf numFmtId="0" fontId="10" fillId="0" borderId="0" xfId="0" applyFont="1"/>
    <xf numFmtId="164" fontId="3" fillId="0" borderId="0" xfId="1" applyNumberFormat="1" applyFont="1" applyFill="1"/>
    <xf numFmtId="0" fontId="3" fillId="0" borderId="0" xfId="0" applyFont="1" applyFill="1"/>
    <xf numFmtId="164" fontId="10" fillId="0" borderId="0" xfId="1" applyNumberFormat="1" applyFont="1" applyFill="1"/>
    <xf numFmtId="164" fontId="3" fillId="0" borderId="0" xfId="0" applyNumberFormat="1" applyFont="1" applyBorder="1"/>
    <xf numFmtId="43" fontId="12" fillId="5" borderId="3" xfId="3" applyNumberFormat="1" applyFill="1" applyBorder="1"/>
    <xf numFmtId="0" fontId="3" fillId="5" borderId="0" xfId="0" applyFont="1" applyFill="1"/>
    <xf numFmtId="164" fontId="3" fillId="5" borderId="0" xfId="0" applyNumberFormat="1" applyFont="1" applyFill="1"/>
    <xf numFmtId="164" fontId="11" fillId="0" borderId="0" xfId="2" applyNumberFormat="1" applyFill="1"/>
    <xf numFmtId="164" fontId="3" fillId="0" borderId="0" xfId="0" applyNumberFormat="1" applyFont="1" applyFill="1"/>
    <xf numFmtId="0" fontId="3" fillId="0" borderId="0" xfId="0" applyFont="1" applyAlignment="1">
      <alignment horizontal="right"/>
    </xf>
    <xf numFmtId="2" fontId="4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2" fontId="3" fillId="0" borderId="0" xfId="1" applyNumberFormat="1" applyFont="1"/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Accent4" xfId="3" builtinId="41"/>
    <cellStyle name="Comma" xfId="1" builtinId="3"/>
    <cellStyle name="Good" xfId="4" builtinId="26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Normal="100" workbookViewId="0">
      <selection activeCell="L22" sqref="L22"/>
    </sheetView>
  </sheetViews>
  <sheetFormatPr defaultColWidth="9.140625" defaultRowHeight="16.5" x14ac:dyDescent="0.3"/>
  <cols>
    <col min="1" max="1" width="27" style="1" customWidth="1"/>
    <col min="2" max="2" width="9.28515625" style="1" bestFit="1" customWidth="1"/>
    <col min="3" max="3" width="26.28515625" style="6" customWidth="1"/>
    <col min="4" max="4" width="32.85546875" style="1" customWidth="1"/>
    <col min="5" max="5" width="12.5703125" style="1" bestFit="1" customWidth="1"/>
    <col min="6" max="6" width="9.42578125" style="1" customWidth="1"/>
    <col min="7" max="7" width="9.140625" style="1" customWidth="1"/>
    <col min="8" max="8" width="1.85546875" style="1" customWidth="1"/>
    <col min="9" max="9" width="0.28515625" style="1" hidden="1" customWidth="1"/>
    <col min="10" max="10" width="11.85546875" style="55" customWidth="1"/>
    <col min="11" max="11" width="7.7109375" style="1" customWidth="1"/>
    <col min="12" max="16384" width="9.140625" style="1"/>
  </cols>
  <sheetData>
    <row r="1" spans="1:10" s="3" customFormat="1" ht="27.75" x14ac:dyDescent="0.45">
      <c r="A1" s="59" t="s">
        <v>0</v>
      </c>
      <c r="B1" s="59"/>
      <c r="C1" s="59"/>
      <c r="D1" s="59"/>
      <c r="E1" s="59"/>
      <c r="J1" s="54"/>
    </row>
    <row r="2" spans="1:10" ht="27.75" x14ac:dyDescent="0.45">
      <c r="A2" s="59" t="s">
        <v>1</v>
      </c>
      <c r="B2" s="59"/>
      <c r="C2" s="59"/>
      <c r="D2" s="59"/>
      <c r="E2" s="59"/>
    </row>
    <row r="3" spans="1:10" ht="27.75" x14ac:dyDescent="0.45">
      <c r="A3" s="11" t="s">
        <v>176</v>
      </c>
      <c r="B3" s="2"/>
      <c r="C3" s="2"/>
      <c r="D3" s="2"/>
      <c r="E3" s="2"/>
    </row>
    <row r="4" spans="1:10" ht="22.5" customHeight="1" x14ac:dyDescent="0.45">
      <c r="A4" s="10" t="s">
        <v>165</v>
      </c>
      <c r="B4" s="56"/>
      <c r="C4" s="56"/>
      <c r="D4" s="56"/>
      <c r="E4" s="56"/>
    </row>
    <row r="6" spans="1:10" s="3" customFormat="1" ht="18.75" x14ac:dyDescent="0.3">
      <c r="A6" s="12" t="s">
        <v>2</v>
      </c>
      <c r="J6" s="54"/>
    </row>
    <row r="7" spans="1:10" x14ac:dyDescent="0.3">
      <c r="B7" s="3"/>
      <c r="C7" s="3"/>
      <c r="D7" s="3"/>
      <c r="E7" s="3"/>
      <c r="J7" s="54"/>
    </row>
    <row r="8" spans="1:10" s="3" customFormat="1" x14ac:dyDescent="0.3">
      <c r="A8" s="3" t="s">
        <v>3</v>
      </c>
      <c r="B8" s="3" t="s">
        <v>4</v>
      </c>
      <c r="C8" s="5" t="s">
        <v>158</v>
      </c>
      <c r="D8" s="3" t="s">
        <v>162</v>
      </c>
      <c r="E8" s="3" t="s">
        <v>5</v>
      </c>
      <c r="J8" s="54"/>
    </row>
    <row r="9" spans="1:10" s="3" customFormat="1" x14ac:dyDescent="0.3">
      <c r="C9" s="5"/>
      <c r="E9" s="3" t="s">
        <v>146</v>
      </c>
      <c r="J9" s="54"/>
    </row>
    <row r="10" spans="1:10" x14ac:dyDescent="0.3">
      <c r="A10" s="1" t="s">
        <v>145</v>
      </c>
      <c r="B10" s="1">
        <v>1</v>
      </c>
      <c r="C10" s="6">
        <v>1284</v>
      </c>
      <c r="D10" s="1" t="s">
        <v>159</v>
      </c>
      <c r="E10" s="40">
        <v>1348</v>
      </c>
      <c r="G10" s="51"/>
      <c r="I10" s="48"/>
      <c r="J10" s="51"/>
    </row>
    <row r="11" spans="1:10" x14ac:dyDescent="0.3">
      <c r="A11" s="1" t="s">
        <v>7</v>
      </c>
      <c r="B11" s="1">
        <v>1</v>
      </c>
      <c r="C11" s="6">
        <v>7263</v>
      </c>
      <c r="D11" s="1" t="s">
        <v>159</v>
      </c>
      <c r="E11" s="40">
        <v>10226</v>
      </c>
      <c r="G11" s="51"/>
      <c r="I11" s="48"/>
      <c r="J11" s="51"/>
    </row>
    <row r="12" spans="1:10" x14ac:dyDescent="0.3">
      <c r="A12" s="1" t="s">
        <v>8</v>
      </c>
      <c r="B12" s="1">
        <v>1</v>
      </c>
      <c r="C12" s="6">
        <v>2901</v>
      </c>
      <c r="D12" s="1" t="s">
        <v>159</v>
      </c>
      <c r="E12" s="40">
        <v>4084</v>
      </c>
      <c r="G12" s="51"/>
      <c r="I12" s="48"/>
      <c r="J12" s="51"/>
    </row>
    <row r="13" spans="1:10" s="43" customFormat="1" x14ac:dyDescent="0.3">
      <c r="A13" s="43" t="s">
        <v>11</v>
      </c>
      <c r="B13" s="43">
        <v>1</v>
      </c>
      <c r="C13" s="46">
        <v>489</v>
      </c>
      <c r="D13" s="1" t="s">
        <v>159</v>
      </c>
      <c r="E13" s="40">
        <v>509</v>
      </c>
      <c r="G13" s="51"/>
      <c r="I13" s="48"/>
      <c r="J13" s="51"/>
    </row>
    <row r="14" spans="1:10" x14ac:dyDescent="0.3">
      <c r="A14" s="1" t="s">
        <v>12</v>
      </c>
      <c r="B14" s="1">
        <v>1</v>
      </c>
      <c r="C14" s="44">
        <v>600</v>
      </c>
      <c r="D14" s="1" t="s">
        <v>159</v>
      </c>
      <c r="E14" s="40">
        <v>723</v>
      </c>
      <c r="G14" s="51"/>
      <c r="I14" s="48"/>
      <c r="J14" s="51"/>
    </row>
    <row r="15" spans="1:10" x14ac:dyDescent="0.3">
      <c r="A15" s="1" t="s">
        <v>13</v>
      </c>
      <c r="B15" s="1">
        <v>1</v>
      </c>
      <c r="C15" s="44">
        <v>1</v>
      </c>
      <c r="D15" s="45" t="s">
        <v>160</v>
      </c>
      <c r="E15" s="40">
        <v>1390</v>
      </c>
      <c r="G15" s="51"/>
      <c r="I15" s="48"/>
      <c r="J15" s="51"/>
    </row>
    <row r="16" spans="1:10" x14ac:dyDescent="0.3">
      <c r="A16" s="18" t="s">
        <v>142</v>
      </c>
      <c r="B16" s="1">
        <v>1</v>
      </c>
      <c r="C16" s="44"/>
      <c r="D16" s="45"/>
      <c r="E16" s="40">
        <v>0</v>
      </c>
      <c r="G16" s="52"/>
      <c r="I16" s="49"/>
      <c r="J16" s="51"/>
    </row>
    <row r="17" spans="1:11" x14ac:dyDescent="0.3">
      <c r="A17" s="1" t="s">
        <v>14</v>
      </c>
      <c r="B17" s="43">
        <v>16</v>
      </c>
      <c r="C17" s="44">
        <v>227</v>
      </c>
      <c r="D17" s="45" t="s">
        <v>19</v>
      </c>
      <c r="E17" s="40">
        <v>0</v>
      </c>
      <c r="G17" s="45"/>
      <c r="I17" s="49"/>
      <c r="J17" s="51"/>
    </row>
    <row r="18" spans="1:11" x14ac:dyDescent="0.3">
      <c r="A18" s="1" t="s">
        <v>15</v>
      </c>
      <c r="B18" s="1">
        <v>12</v>
      </c>
      <c r="C18" s="6">
        <v>80</v>
      </c>
      <c r="D18" s="1" t="s">
        <v>19</v>
      </c>
      <c r="E18" s="40">
        <v>0</v>
      </c>
      <c r="G18" s="45"/>
      <c r="I18" s="49"/>
      <c r="J18" s="51"/>
    </row>
    <row r="19" spans="1:11" x14ac:dyDescent="0.3">
      <c r="A19" s="1" t="s">
        <v>16</v>
      </c>
      <c r="B19" s="1">
        <v>6</v>
      </c>
      <c r="C19" s="6">
        <v>1</v>
      </c>
      <c r="D19" s="1" t="s">
        <v>20</v>
      </c>
      <c r="E19" s="40">
        <v>0</v>
      </c>
      <c r="G19" s="45"/>
      <c r="I19" s="49"/>
      <c r="J19" s="51"/>
    </row>
    <row r="20" spans="1:11" x14ac:dyDescent="0.3">
      <c r="A20" s="1" t="s">
        <v>175</v>
      </c>
      <c r="B20" s="1">
        <v>3</v>
      </c>
      <c r="C20" s="6">
        <v>172</v>
      </c>
      <c r="E20" s="40">
        <v>0</v>
      </c>
      <c r="G20" s="45"/>
      <c r="I20" s="49"/>
      <c r="J20" s="51"/>
    </row>
    <row r="21" spans="1:11" x14ac:dyDescent="0.3">
      <c r="A21" s="1" t="s">
        <v>151</v>
      </c>
      <c r="B21" s="1">
        <v>1</v>
      </c>
      <c r="C21" s="6">
        <v>2580</v>
      </c>
      <c r="D21" s="1" t="s">
        <v>161</v>
      </c>
      <c r="E21" s="40">
        <v>2683</v>
      </c>
      <c r="G21" s="45"/>
      <c r="I21" s="49"/>
      <c r="J21" s="51"/>
    </row>
    <row r="22" spans="1:11" x14ac:dyDescent="0.3">
      <c r="A22" s="53" t="s">
        <v>155</v>
      </c>
      <c r="C22" s="6">
        <f>SUM(C10:C21)</f>
        <v>15598</v>
      </c>
      <c r="E22" s="9">
        <f>SUM(E10:E21)</f>
        <v>20963</v>
      </c>
      <c r="G22" s="45"/>
      <c r="I22" s="49"/>
      <c r="J22" s="54"/>
    </row>
    <row r="23" spans="1:11" x14ac:dyDescent="0.3">
      <c r="E23" s="47"/>
      <c r="G23" s="45"/>
      <c r="I23" s="49"/>
      <c r="J23" s="54"/>
    </row>
    <row r="24" spans="1:11" x14ac:dyDescent="0.3">
      <c r="A24" s="1" t="s">
        <v>10</v>
      </c>
      <c r="B24" s="1">
        <v>1</v>
      </c>
      <c r="C24" s="44">
        <v>1858</v>
      </c>
      <c r="D24" s="45" t="s">
        <v>163</v>
      </c>
      <c r="E24" s="40">
        <v>2617</v>
      </c>
      <c r="G24" s="51"/>
      <c r="I24" s="48"/>
      <c r="J24" s="54"/>
      <c r="K24" s="3"/>
    </row>
    <row r="25" spans="1:11" x14ac:dyDescent="0.3">
      <c r="C25" s="44"/>
      <c r="D25" s="45"/>
      <c r="E25" s="40"/>
      <c r="G25" s="51"/>
      <c r="I25" s="48"/>
      <c r="J25" s="54"/>
      <c r="K25" s="3"/>
    </row>
    <row r="26" spans="1:11" x14ac:dyDescent="0.3">
      <c r="A26" s="18" t="s">
        <v>143</v>
      </c>
      <c r="B26" s="1">
        <v>1</v>
      </c>
      <c r="C26" s="44">
        <v>1775</v>
      </c>
      <c r="D26" s="45" t="s">
        <v>159</v>
      </c>
      <c r="E26" s="40">
        <v>2182</v>
      </c>
      <c r="G26" s="51"/>
      <c r="I26" s="48"/>
      <c r="J26" s="54"/>
      <c r="K26" s="3"/>
    </row>
    <row r="27" spans="1:11" x14ac:dyDescent="0.3">
      <c r="A27" s="1" t="s">
        <v>152</v>
      </c>
      <c r="B27" s="1">
        <v>1</v>
      </c>
      <c r="D27" s="1" t="s">
        <v>153</v>
      </c>
      <c r="G27" s="45"/>
      <c r="I27" s="49"/>
      <c r="J27" s="54"/>
      <c r="K27" s="3"/>
    </row>
    <row r="28" spans="1:11" x14ac:dyDescent="0.3">
      <c r="G28" s="45"/>
      <c r="I28" s="49"/>
      <c r="J28" s="54"/>
      <c r="K28" s="3"/>
    </row>
    <row r="29" spans="1:11" x14ac:dyDescent="0.3">
      <c r="A29" s="1" t="s">
        <v>9</v>
      </c>
      <c r="B29" s="1">
        <v>1</v>
      </c>
      <c r="C29" s="44">
        <v>635</v>
      </c>
      <c r="D29" s="45" t="s">
        <v>167</v>
      </c>
      <c r="E29" s="40">
        <v>809</v>
      </c>
      <c r="G29" s="51"/>
      <c r="I29" s="48"/>
      <c r="J29" s="54"/>
      <c r="K29" s="3"/>
    </row>
    <row r="30" spans="1:11" x14ac:dyDescent="0.3">
      <c r="A30" s="1" t="s">
        <v>168</v>
      </c>
      <c r="D30" s="53" t="s">
        <v>166</v>
      </c>
      <c r="E30" s="7" t="s">
        <v>164</v>
      </c>
      <c r="I30" s="49"/>
      <c r="J30" s="54"/>
    </row>
    <row r="31" spans="1:11" x14ac:dyDescent="0.3">
      <c r="I31" s="49"/>
      <c r="J31" s="54"/>
    </row>
    <row r="32" spans="1:11" x14ac:dyDescent="0.3">
      <c r="A32" s="1" t="s">
        <v>17</v>
      </c>
      <c r="B32" s="1">
        <v>9</v>
      </c>
      <c r="C32" s="6">
        <v>1</v>
      </c>
      <c r="D32" s="1" t="s">
        <v>20</v>
      </c>
      <c r="E32" s="7">
        <f t="shared" ref="E32" si="0">+B32*C32</f>
        <v>9</v>
      </c>
      <c r="I32" s="49"/>
      <c r="J32" s="54"/>
    </row>
    <row r="33" spans="1:10" x14ac:dyDescent="0.3">
      <c r="E33" s="7"/>
      <c r="I33" s="49"/>
      <c r="J33" s="54"/>
    </row>
    <row r="34" spans="1:10" x14ac:dyDescent="0.3">
      <c r="A34" s="3" t="s">
        <v>18</v>
      </c>
      <c r="B34" s="3" t="s">
        <v>92</v>
      </c>
      <c r="C34" s="5" t="s">
        <v>93</v>
      </c>
      <c r="D34" s="5" t="str">
        <f>+D8</f>
        <v>Basis of value for insurance</v>
      </c>
      <c r="I34" s="49"/>
      <c r="J34" s="54"/>
    </row>
    <row r="35" spans="1:10" x14ac:dyDescent="0.3">
      <c r="A35" s="3"/>
      <c r="B35" s="3"/>
      <c r="C35" s="5"/>
      <c r="D35" s="5"/>
      <c r="I35" s="49"/>
      <c r="J35" s="54"/>
    </row>
    <row r="36" spans="1:10" x14ac:dyDescent="0.3">
      <c r="A36" s="1" t="s">
        <v>21</v>
      </c>
      <c r="B36" s="30">
        <v>3.35</v>
      </c>
      <c r="C36" s="6">
        <v>8500</v>
      </c>
      <c r="D36" s="26" t="s">
        <v>25</v>
      </c>
      <c r="E36" s="7">
        <f t="shared" ref="E36:E42" si="1">+B36*C36</f>
        <v>28475</v>
      </c>
      <c r="F36" s="1" t="s">
        <v>132</v>
      </c>
      <c r="I36" s="49"/>
      <c r="J36" s="54"/>
    </row>
    <row r="37" spans="1:10" x14ac:dyDescent="0.3">
      <c r="A37" s="1" t="s">
        <v>97</v>
      </c>
      <c r="B37" s="30">
        <v>0.14000000000000001</v>
      </c>
      <c r="C37" s="6">
        <v>8500</v>
      </c>
      <c r="D37" s="26" t="s">
        <v>27</v>
      </c>
      <c r="E37" s="7">
        <f t="shared" si="1"/>
        <v>1190</v>
      </c>
      <c r="F37" s="1" t="s">
        <v>131</v>
      </c>
      <c r="I37" s="49"/>
      <c r="J37" s="54"/>
    </row>
    <row r="38" spans="1:10" x14ac:dyDescent="0.3">
      <c r="A38" s="1" t="s">
        <v>98</v>
      </c>
      <c r="B38" s="30">
        <v>0.12</v>
      </c>
      <c r="C38" s="6">
        <v>8500</v>
      </c>
      <c r="D38" s="26" t="s">
        <v>26</v>
      </c>
      <c r="E38" s="7">
        <f t="shared" si="1"/>
        <v>1020</v>
      </c>
      <c r="F38" s="1" t="s">
        <v>127</v>
      </c>
      <c r="G38" s="1" t="s">
        <v>128</v>
      </c>
      <c r="I38" s="50"/>
      <c r="J38" s="54"/>
    </row>
    <row r="39" spans="1:10" x14ac:dyDescent="0.3">
      <c r="A39" s="1" t="s">
        <v>22</v>
      </c>
      <c r="B39" s="30">
        <v>0.11600000000000001</v>
      </c>
      <c r="C39" s="6">
        <v>8500</v>
      </c>
      <c r="D39" s="26" t="s">
        <v>139</v>
      </c>
      <c r="E39" s="7">
        <f t="shared" ref="E39" si="2">+B39*C39</f>
        <v>986</v>
      </c>
      <c r="F39" s="1" t="s">
        <v>138</v>
      </c>
      <c r="I39" s="50"/>
      <c r="J39" s="54"/>
    </row>
    <row r="40" spans="1:10" x14ac:dyDescent="0.3">
      <c r="A40" s="1" t="s">
        <v>40</v>
      </c>
      <c r="B40" s="30">
        <v>0.75</v>
      </c>
      <c r="C40" s="6">
        <v>8500</v>
      </c>
      <c r="D40" s="26" t="s">
        <v>28</v>
      </c>
      <c r="E40" s="7">
        <f t="shared" si="1"/>
        <v>6375</v>
      </c>
      <c r="F40" s="1" t="s">
        <v>134</v>
      </c>
      <c r="I40" s="50"/>
      <c r="J40" s="54"/>
    </row>
    <row r="41" spans="1:10" x14ac:dyDescent="0.3">
      <c r="A41" s="1" t="s">
        <v>23</v>
      </c>
      <c r="B41" s="30">
        <v>0.13600000000000001</v>
      </c>
      <c r="C41" s="6">
        <v>8500</v>
      </c>
      <c r="E41" s="7">
        <f t="shared" si="1"/>
        <v>1156</v>
      </c>
      <c r="F41" s="1" t="s">
        <v>129</v>
      </c>
      <c r="G41" s="1" t="s">
        <v>130</v>
      </c>
      <c r="I41" s="50"/>
      <c r="J41" s="54"/>
    </row>
    <row r="42" spans="1:10" x14ac:dyDescent="0.3">
      <c r="A42" s="1" t="s">
        <v>24</v>
      </c>
      <c r="B42" s="30">
        <v>0.62</v>
      </c>
      <c r="C42" s="6">
        <v>8500</v>
      </c>
      <c r="E42" s="7">
        <f t="shared" si="1"/>
        <v>5270</v>
      </c>
      <c r="F42" s="1" t="s">
        <v>133</v>
      </c>
      <c r="I42" s="50"/>
      <c r="J42" s="54"/>
    </row>
    <row r="43" spans="1:10" x14ac:dyDescent="0.3">
      <c r="E43" s="9">
        <f>SUM(E32:E42)</f>
        <v>44481</v>
      </c>
      <c r="I43" s="49"/>
      <c r="J43" s="54" t="s">
        <v>164</v>
      </c>
    </row>
    <row r="44" spans="1:10" x14ac:dyDescent="0.3">
      <c r="D44" s="1" t="s">
        <v>169</v>
      </c>
      <c r="E44" s="57">
        <v>46260</v>
      </c>
    </row>
    <row r="46" spans="1:10" ht="17.25" thickBot="1" x14ac:dyDescent="0.35">
      <c r="D46" s="1" t="s">
        <v>154</v>
      </c>
      <c r="E46" s="8">
        <f>SUM(E22,E24,E26,E29,E32,E44)</f>
        <v>72840</v>
      </c>
    </row>
    <row r="47" spans="1:10" x14ac:dyDescent="0.3">
      <c r="D47" s="1" t="s">
        <v>148</v>
      </c>
      <c r="E47" s="42">
        <f>SUM(E46) + Register!C65</f>
        <v>77954</v>
      </c>
    </row>
    <row r="49" spans="1:1" x14ac:dyDescent="0.3">
      <c r="A49" s="1" t="s">
        <v>156</v>
      </c>
    </row>
    <row r="50" spans="1:1" x14ac:dyDescent="0.3">
      <c r="A50" s="1" t="s">
        <v>135</v>
      </c>
    </row>
    <row r="51" spans="1:1" x14ac:dyDescent="0.3">
      <c r="A51" s="1" t="s">
        <v>157</v>
      </c>
    </row>
    <row r="52" spans="1:1" x14ac:dyDescent="0.3">
      <c r="A52" s="1" t="s">
        <v>140</v>
      </c>
    </row>
    <row r="53" spans="1:1" x14ac:dyDescent="0.3">
      <c r="A53" s="1" t="s">
        <v>141</v>
      </c>
    </row>
    <row r="54" spans="1:1" x14ac:dyDescent="0.3">
      <c r="A54" s="1" t="s">
        <v>136</v>
      </c>
    </row>
    <row r="55" spans="1:1" x14ac:dyDescent="0.3">
      <c r="A55" s="1" t="s">
        <v>137</v>
      </c>
    </row>
  </sheetData>
  <mergeCells count="2">
    <mergeCell ref="A1:E1"/>
    <mergeCell ref="A2:E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3"/>
  <sheetViews>
    <sheetView topLeftCell="A112" zoomScaleNormal="100" workbookViewId="0">
      <selection activeCell="A66" sqref="A66"/>
    </sheetView>
  </sheetViews>
  <sheetFormatPr defaultColWidth="9.140625" defaultRowHeight="16.5" x14ac:dyDescent="0.3"/>
  <cols>
    <col min="1" max="1" width="25.28515625" style="1" bestFit="1" customWidth="1"/>
    <col min="2" max="2" width="10.140625" style="1" bestFit="1" customWidth="1"/>
    <col min="3" max="3" width="15.7109375" style="4" customWidth="1"/>
    <col min="4" max="4" width="14.7109375" style="33" bestFit="1" customWidth="1"/>
    <col min="5" max="5" width="32.42578125" style="1" bestFit="1" customWidth="1"/>
    <col min="6" max="6" width="11.7109375" style="1" customWidth="1"/>
    <col min="7" max="16384" width="9.140625" style="1"/>
  </cols>
  <sheetData>
    <row r="1" spans="1:6" ht="27.75" x14ac:dyDescent="0.45">
      <c r="A1" s="62" t="s">
        <v>0</v>
      </c>
      <c r="B1" s="62"/>
      <c r="C1" s="62"/>
      <c r="D1" s="62"/>
      <c r="E1" s="62"/>
      <c r="F1" s="62"/>
    </row>
    <row r="2" spans="1:6" ht="18.75" x14ac:dyDescent="0.3">
      <c r="A2" s="63" t="s">
        <v>43</v>
      </c>
      <c r="B2" s="63"/>
      <c r="C2" s="63"/>
      <c r="D2" s="63"/>
      <c r="E2" s="63"/>
      <c r="F2" s="63"/>
    </row>
    <row r="3" spans="1:6" s="29" customFormat="1" ht="33.75" customHeight="1" x14ac:dyDescent="0.3">
      <c r="A3" s="14" t="s">
        <v>29</v>
      </c>
      <c r="B3" s="21" t="s">
        <v>30</v>
      </c>
      <c r="C3" s="22" t="s">
        <v>34</v>
      </c>
      <c r="D3" s="31" t="s">
        <v>149</v>
      </c>
      <c r="E3" s="21" t="s">
        <v>31</v>
      </c>
      <c r="F3" s="21" t="s">
        <v>32</v>
      </c>
    </row>
    <row r="4" spans="1:6" ht="20.25" customHeight="1" x14ac:dyDescent="0.3">
      <c r="A4" s="15" t="s">
        <v>6</v>
      </c>
      <c r="B4" s="17">
        <v>2015</v>
      </c>
      <c r="C4" s="16">
        <f>+Valuation!C10</f>
        <v>1284</v>
      </c>
      <c r="D4" s="41">
        <f>+Valuation!E10</f>
        <v>1348</v>
      </c>
      <c r="E4" s="15" t="s">
        <v>37</v>
      </c>
      <c r="F4" s="15"/>
    </row>
    <row r="5" spans="1:6" ht="20.25" customHeight="1" x14ac:dyDescent="0.3">
      <c r="A5" s="15" t="s">
        <v>7</v>
      </c>
      <c r="B5" s="15" t="s">
        <v>33</v>
      </c>
      <c r="C5" s="16">
        <f>+Valuation!C11</f>
        <v>7263</v>
      </c>
      <c r="D5" s="41">
        <f>+Valuation!E11</f>
        <v>10226</v>
      </c>
      <c r="E5" s="15" t="s">
        <v>38</v>
      </c>
      <c r="F5" s="15"/>
    </row>
    <row r="6" spans="1:6" ht="20.25" customHeight="1" x14ac:dyDescent="0.3">
      <c r="A6" s="15" t="s">
        <v>142</v>
      </c>
      <c r="B6" s="15" t="s">
        <v>33</v>
      </c>
      <c r="C6" s="15" t="s">
        <v>33</v>
      </c>
      <c r="D6" s="32" t="s">
        <v>36</v>
      </c>
      <c r="E6" s="15" t="s">
        <v>7</v>
      </c>
      <c r="F6" s="15"/>
    </row>
    <row r="7" spans="1:6" ht="20.25" customHeight="1" x14ac:dyDescent="0.3">
      <c r="A7" s="15" t="s">
        <v>8</v>
      </c>
      <c r="B7" s="15" t="s">
        <v>33</v>
      </c>
      <c r="C7" s="16">
        <f>+Valuation!C12</f>
        <v>2901</v>
      </c>
      <c r="D7" s="41">
        <f>+Valuation!E12</f>
        <v>4084</v>
      </c>
      <c r="E7" s="15" t="s">
        <v>38</v>
      </c>
      <c r="F7" s="15"/>
    </row>
    <row r="8" spans="1:6" ht="20.25" customHeight="1" x14ac:dyDescent="0.3">
      <c r="A8" s="15" t="s">
        <v>170</v>
      </c>
      <c r="B8" s="17">
        <v>2016</v>
      </c>
      <c r="C8" s="16">
        <f>+Valuation!C29</f>
        <v>635</v>
      </c>
      <c r="D8" s="41">
        <f>+Valuation!E29</f>
        <v>809</v>
      </c>
      <c r="E8" s="15" t="s">
        <v>39</v>
      </c>
      <c r="F8" s="15"/>
    </row>
    <row r="9" spans="1:6" ht="20.25" customHeight="1" x14ac:dyDescent="0.3">
      <c r="A9" s="15" t="s">
        <v>10</v>
      </c>
      <c r="B9" s="17">
        <v>2000</v>
      </c>
      <c r="C9" s="16">
        <f>+Valuation!C24</f>
        <v>1858</v>
      </c>
      <c r="D9" s="41">
        <f>+Valuation!E24</f>
        <v>2617</v>
      </c>
      <c r="E9" s="15" t="s">
        <v>40</v>
      </c>
      <c r="F9" s="15"/>
    </row>
    <row r="10" spans="1:6" ht="20.25" customHeight="1" x14ac:dyDescent="0.3">
      <c r="A10" s="15" t="s">
        <v>11</v>
      </c>
      <c r="B10" s="17">
        <v>2000</v>
      </c>
      <c r="C10" s="16">
        <f>+Valuation!C13</f>
        <v>489</v>
      </c>
      <c r="D10" s="41">
        <f>+Valuation!E13</f>
        <v>509</v>
      </c>
      <c r="E10" s="15" t="s">
        <v>40</v>
      </c>
      <c r="F10" s="15"/>
    </row>
    <row r="11" spans="1:6" ht="20.25" customHeight="1" x14ac:dyDescent="0.3">
      <c r="A11" s="15" t="s">
        <v>12</v>
      </c>
      <c r="B11" s="17">
        <v>2009</v>
      </c>
      <c r="C11" s="16">
        <f>+Valuation!C14</f>
        <v>600</v>
      </c>
      <c r="D11" s="41">
        <f>+Valuation!E14</f>
        <v>723</v>
      </c>
      <c r="E11" s="15" t="s">
        <v>41</v>
      </c>
      <c r="F11" s="15"/>
    </row>
    <row r="12" spans="1:6" ht="20.25" customHeight="1" x14ac:dyDescent="0.3">
      <c r="A12" s="15" t="s">
        <v>143</v>
      </c>
      <c r="B12" s="17">
        <v>2012</v>
      </c>
      <c r="C12" s="16">
        <f>+Valuation!C26</f>
        <v>1775</v>
      </c>
      <c r="D12" s="41">
        <f>+Valuation!E26</f>
        <v>2182</v>
      </c>
      <c r="E12" s="15" t="s">
        <v>147</v>
      </c>
      <c r="F12" s="15"/>
    </row>
    <row r="13" spans="1:6" ht="20.25" customHeight="1" x14ac:dyDescent="0.3">
      <c r="A13" s="15" t="s">
        <v>13</v>
      </c>
      <c r="B13" s="17">
        <v>2009</v>
      </c>
      <c r="C13" s="16">
        <v>1</v>
      </c>
      <c r="D13" s="41">
        <f>+Valuation!E15</f>
        <v>1390</v>
      </c>
      <c r="E13" s="15" t="s">
        <v>42</v>
      </c>
      <c r="F13" s="15"/>
    </row>
    <row r="14" spans="1:6" ht="20.25" customHeight="1" x14ac:dyDescent="0.3">
      <c r="A14" s="15" t="s">
        <v>151</v>
      </c>
      <c r="B14" s="17">
        <v>2019</v>
      </c>
      <c r="C14" s="16">
        <f>+Valuation!C21</f>
        <v>2580</v>
      </c>
      <c r="D14" s="41">
        <f>+Valuation!E21</f>
        <v>2683</v>
      </c>
      <c r="E14" s="15" t="s">
        <v>38</v>
      </c>
      <c r="F14" s="15"/>
    </row>
    <row r="15" spans="1:6" x14ac:dyDescent="0.3">
      <c r="D15" s="33">
        <f>SUM(D4:D14)</f>
        <v>26571</v>
      </c>
    </row>
    <row r="16" spans="1:6" ht="20.25" customHeight="1" x14ac:dyDescent="0.3">
      <c r="A16" s="64" t="s">
        <v>14</v>
      </c>
      <c r="B16" s="64"/>
      <c r="C16" s="64"/>
      <c r="D16" s="64"/>
      <c r="E16" s="64"/>
      <c r="F16" s="64"/>
    </row>
    <row r="17" spans="1:6" ht="29.25" customHeight="1" x14ac:dyDescent="0.3">
      <c r="A17" s="14" t="s">
        <v>29</v>
      </c>
      <c r="B17" s="21" t="s">
        <v>30</v>
      </c>
      <c r="C17" s="22" t="s">
        <v>45</v>
      </c>
      <c r="D17" s="31" t="s">
        <v>35</v>
      </c>
      <c r="E17" s="21" t="s">
        <v>31</v>
      </c>
      <c r="F17" s="21" t="s">
        <v>32</v>
      </c>
    </row>
    <row r="18" spans="1:6" ht="20.25" customHeight="1" x14ac:dyDescent="0.3">
      <c r="A18" s="15" t="s">
        <v>44</v>
      </c>
      <c r="B18" s="15" t="s">
        <v>33</v>
      </c>
      <c r="C18" s="16">
        <f>+Valuation!$C$17</f>
        <v>227</v>
      </c>
      <c r="D18" s="32" t="s">
        <v>36</v>
      </c>
      <c r="E18" s="15" t="s">
        <v>46</v>
      </c>
      <c r="F18" s="15"/>
    </row>
    <row r="19" spans="1:6" ht="20.25" customHeight="1" x14ac:dyDescent="0.3">
      <c r="A19" s="15" t="s">
        <v>44</v>
      </c>
      <c r="B19" s="15" t="s">
        <v>33</v>
      </c>
      <c r="C19" s="16">
        <f>+Valuation!$C$17</f>
        <v>227</v>
      </c>
      <c r="D19" s="32" t="s">
        <v>36</v>
      </c>
      <c r="E19" s="15" t="s">
        <v>47</v>
      </c>
      <c r="F19" s="15"/>
    </row>
    <row r="20" spans="1:6" ht="20.25" customHeight="1" x14ac:dyDescent="0.3">
      <c r="A20" s="15" t="s">
        <v>48</v>
      </c>
      <c r="B20" s="17">
        <v>1996</v>
      </c>
      <c r="C20" s="16">
        <f>+Valuation!$C$17</f>
        <v>227</v>
      </c>
      <c r="D20" s="32" t="s">
        <v>36</v>
      </c>
      <c r="E20" s="15" t="s">
        <v>64</v>
      </c>
      <c r="F20" s="15"/>
    </row>
    <row r="21" spans="1:6" ht="20.25" customHeight="1" x14ac:dyDescent="0.3">
      <c r="A21" s="15" t="s">
        <v>49</v>
      </c>
      <c r="B21" s="17">
        <v>1995</v>
      </c>
      <c r="C21" s="16">
        <f>+Valuation!$C$17</f>
        <v>227</v>
      </c>
      <c r="D21" s="32" t="s">
        <v>36</v>
      </c>
      <c r="E21" s="15" t="s">
        <v>50</v>
      </c>
      <c r="F21" s="15"/>
    </row>
    <row r="22" spans="1:6" ht="20.25" customHeight="1" x14ac:dyDescent="0.3">
      <c r="A22" s="15" t="s">
        <v>52</v>
      </c>
      <c r="B22" s="17">
        <v>1997</v>
      </c>
      <c r="C22" s="16">
        <f>+Valuation!$C$17</f>
        <v>227</v>
      </c>
      <c r="D22" s="32" t="s">
        <v>36</v>
      </c>
      <c r="E22" s="15" t="s">
        <v>51</v>
      </c>
      <c r="F22" s="15"/>
    </row>
    <row r="23" spans="1:6" ht="20.25" customHeight="1" x14ac:dyDescent="0.3">
      <c r="A23" s="15" t="s">
        <v>53</v>
      </c>
      <c r="B23" s="17">
        <v>1995</v>
      </c>
      <c r="C23" s="16">
        <f>+Valuation!$C$17</f>
        <v>227</v>
      </c>
      <c r="D23" s="32" t="s">
        <v>36</v>
      </c>
      <c r="E23" s="15" t="s">
        <v>54</v>
      </c>
      <c r="F23" s="15"/>
    </row>
    <row r="24" spans="1:6" ht="20.25" customHeight="1" x14ac:dyDescent="0.3">
      <c r="A24" s="15" t="s">
        <v>44</v>
      </c>
      <c r="B24" s="15" t="s">
        <v>33</v>
      </c>
      <c r="C24" s="16">
        <f>+Valuation!$C$17</f>
        <v>227</v>
      </c>
      <c r="D24" s="32" t="s">
        <v>36</v>
      </c>
      <c r="E24" s="15" t="s">
        <v>55</v>
      </c>
      <c r="F24" s="15"/>
    </row>
    <row r="25" spans="1:6" ht="20.25" customHeight="1" x14ac:dyDescent="0.3">
      <c r="A25" s="15" t="s">
        <v>44</v>
      </c>
      <c r="B25" s="15" t="s">
        <v>33</v>
      </c>
      <c r="C25" s="16">
        <f>+Valuation!$C$17</f>
        <v>227</v>
      </c>
      <c r="D25" s="32" t="s">
        <v>36</v>
      </c>
      <c r="E25" s="15" t="s">
        <v>56</v>
      </c>
      <c r="F25" s="15"/>
    </row>
    <row r="26" spans="1:6" ht="20.25" customHeight="1" x14ac:dyDescent="0.3">
      <c r="A26" s="15" t="s">
        <v>44</v>
      </c>
      <c r="B26" s="15" t="s">
        <v>33</v>
      </c>
      <c r="C26" s="16">
        <f>+Valuation!$C$17</f>
        <v>227</v>
      </c>
      <c r="D26" s="32" t="s">
        <v>36</v>
      </c>
      <c r="E26" s="15" t="s">
        <v>57</v>
      </c>
      <c r="F26" s="15"/>
    </row>
    <row r="27" spans="1:6" ht="20.25" customHeight="1" x14ac:dyDescent="0.3">
      <c r="A27" s="15" t="s">
        <v>44</v>
      </c>
      <c r="B27" s="15" t="s">
        <v>33</v>
      </c>
      <c r="C27" s="16">
        <f>+Valuation!$C$17</f>
        <v>227</v>
      </c>
      <c r="D27" s="32" t="s">
        <v>36</v>
      </c>
      <c r="E27" s="15" t="s">
        <v>58</v>
      </c>
      <c r="F27" s="15"/>
    </row>
    <row r="28" spans="1:6" ht="20.25" customHeight="1" x14ac:dyDescent="0.3">
      <c r="A28" s="15" t="s">
        <v>44</v>
      </c>
      <c r="B28" s="15" t="s">
        <v>33</v>
      </c>
      <c r="C28" s="16">
        <f>+Valuation!$C$17</f>
        <v>227</v>
      </c>
      <c r="D28" s="32" t="s">
        <v>36</v>
      </c>
      <c r="E28" s="15" t="s">
        <v>23</v>
      </c>
      <c r="F28" s="15"/>
    </row>
    <row r="29" spans="1:6" ht="20.25" customHeight="1" x14ac:dyDescent="0.3">
      <c r="A29" s="15" t="s">
        <v>44</v>
      </c>
      <c r="B29" s="15" t="s">
        <v>33</v>
      </c>
      <c r="C29" s="16">
        <f>+Valuation!$C$17</f>
        <v>227</v>
      </c>
      <c r="D29" s="32" t="s">
        <v>36</v>
      </c>
      <c r="E29" s="15" t="s">
        <v>38</v>
      </c>
      <c r="F29" s="15"/>
    </row>
    <row r="30" spans="1:6" x14ac:dyDescent="0.3">
      <c r="A30" s="15" t="s">
        <v>59</v>
      </c>
      <c r="B30" s="17">
        <v>2010</v>
      </c>
      <c r="C30" s="16">
        <f>+Valuation!$C$17</f>
        <v>227</v>
      </c>
      <c r="D30" s="32" t="s">
        <v>36</v>
      </c>
      <c r="E30" s="15" t="s">
        <v>60</v>
      </c>
      <c r="F30" s="15"/>
    </row>
    <row r="31" spans="1:6" x14ac:dyDescent="0.3">
      <c r="A31" s="15" t="s">
        <v>144</v>
      </c>
      <c r="B31" s="15" t="s">
        <v>33</v>
      </c>
      <c r="C31" s="16">
        <f>+Valuation!$C$17</f>
        <v>227</v>
      </c>
      <c r="D31" s="32" t="s">
        <v>36</v>
      </c>
      <c r="E31" s="15" t="s">
        <v>61</v>
      </c>
      <c r="F31" s="15"/>
    </row>
    <row r="32" spans="1:6" s="13" customFormat="1" x14ac:dyDescent="0.3">
      <c r="A32" s="15" t="s">
        <v>70</v>
      </c>
      <c r="B32" s="15" t="s">
        <v>33</v>
      </c>
      <c r="C32" s="16">
        <f>+Valuation!$C$17</f>
        <v>227</v>
      </c>
      <c r="D32" s="32" t="s">
        <v>36</v>
      </c>
      <c r="E32" s="15" t="s">
        <v>40</v>
      </c>
      <c r="F32" s="15"/>
    </row>
    <row r="33" spans="1:6" ht="20.25" customHeight="1" x14ac:dyDescent="0.3">
      <c r="A33" s="15" t="s">
        <v>70</v>
      </c>
      <c r="B33" s="15" t="s">
        <v>33</v>
      </c>
      <c r="C33" s="16">
        <f>+Valuation!$C$17</f>
        <v>227</v>
      </c>
      <c r="D33" s="32" t="s">
        <v>36</v>
      </c>
      <c r="E33" s="15" t="s">
        <v>40</v>
      </c>
      <c r="F33" s="15"/>
    </row>
    <row r="34" spans="1:6" ht="20.25" customHeight="1" x14ac:dyDescent="0.3">
      <c r="C34" s="4">
        <f>SUM(C18:C33)</f>
        <v>3632</v>
      </c>
      <c r="E34" s="10"/>
    </row>
    <row r="35" spans="1:6" ht="20.25" customHeight="1" x14ac:dyDescent="0.3">
      <c r="E35" s="10"/>
    </row>
    <row r="36" spans="1:6" ht="20.25" customHeight="1" x14ac:dyDescent="0.3">
      <c r="A36" s="63" t="s">
        <v>171</v>
      </c>
      <c r="B36" s="63"/>
      <c r="C36" s="63"/>
      <c r="D36" s="63"/>
      <c r="E36" s="63"/>
      <c r="F36" s="63"/>
    </row>
    <row r="37" spans="1:6" ht="31.5" customHeight="1" x14ac:dyDescent="0.3">
      <c r="A37" s="14" t="s">
        <v>29</v>
      </c>
      <c r="B37" s="21" t="s">
        <v>30</v>
      </c>
      <c r="C37" s="22" t="s">
        <v>45</v>
      </c>
      <c r="D37" s="31" t="s">
        <v>35</v>
      </c>
      <c r="E37" s="21" t="s">
        <v>31</v>
      </c>
      <c r="F37" s="21" t="s">
        <v>32</v>
      </c>
    </row>
    <row r="38" spans="1:6" ht="20.25" customHeight="1" x14ac:dyDescent="0.3">
      <c r="A38" s="15" t="s">
        <v>62</v>
      </c>
      <c r="B38" s="15" t="s">
        <v>33</v>
      </c>
      <c r="C38" s="16">
        <f>+Valuation!$C$18</f>
        <v>80</v>
      </c>
      <c r="D38" s="32" t="s">
        <v>36</v>
      </c>
      <c r="E38" s="15" t="s">
        <v>47</v>
      </c>
      <c r="F38" s="15"/>
    </row>
    <row r="39" spans="1:6" ht="20.25" customHeight="1" x14ac:dyDescent="0.3">
      <c r="A39" s="15" t="s">
        <v>63</v>
      </c>
      <c r="B39" s="15" t="s">
        <v>33</v>
      </c>
      <c r="C39" s="16">
        <f>+Valuation!$C$18</f>
        <v>80</v>
      </c>
      <c r="D39" s="32" t="s">
        <v>36</v>
      </c>
      <c r="E39" s="15" t="s">
        <v>38</v>
      </c>
      <c r="F39" s="15"/>
    </row>
    <row r="40" spans="1:6" ht="20.25" customHeight="1" x14ac:dyDescent="0.3">
      <c r="A40" s="15" t="s">
        <v>63</v>
      </c>
      <c r="B40" s="15" t="s">
        <v>33</v>
      </c>
      <c r="C40" s="16">
        <f>+Valuation!$C$18</f>
        <v>80</v>
      </c>
      <c r="D40" s="32" t="s">
        <v>36</v>
      </c>
      <c r="E40" s="15" t="s">
        <v>64</v>
      </c>
      <c r="F40" s="15"/>
    </row>
    <row r="41" spans="1:6" ht="20.25" customHeight="1" x14ac:dyDescent="0.3">
      <c r="A41" s="15" t="s">
        <v>63</v>
      </c>
      <c r="B41" s="15" t="s">
        <v>33</v>
      </c>
      <c r="C41" s="16">
        <f>+Valuation!$C$18</f>
        <v>80</v>
      </c>
      <c r="D41" s="32" t="s">
        <v>36</v>
      </c>
      <c r="E41" s="15" t="s">
        <v>64</v>
      </c>
      <c r="F41" s="15"/>
    </row>
    <row r="42" spans="1:6" ht="20.25" customHeight="1" x14ac:dyDescent="0.3">
      <c r="A42" s="15" t="s">
        <v>63</v>
      </c>
      <c r="B42" s="15" t="s">
        <v>33</v>
      </c>
      <c r="C42" s="16">
        <f>+Valuation!$C$18</f>
        <v>80</v>
      </c>
      <c r="D42" s="32" t="s">
        <v>36</v>
      </c>
      <c r="E42" s="15" t="s">
        <v>64</v>
      </c>
      <c r="F42" s="15"/>
    </row>
    <row r="43" spans="1:6" ht="20.25" customHeight="1" x14ac:dyDescent="0.3">
      <c r="A43" s="15" t="s">
        <v>62</v>
      </c>
      <c r="B43" s="15" t="s">
        <v>33</v>
      </c>
      <c r="C43" s="16">
        <f>+Valuation!$C$18</f>
        <v>80</v>
      </c>
      <c r="D43" s="32" t="s">
        <v>36</v>
      </c>
      <c r="E43" s="15" t="s">
        <v>65</v>
      </c>
      <c r="F43" s="15"/>
    </row>
    <row r="44" spans="1:6" ht="20.25" customHeight="1" x14ac:dyDescent="0.3">
      <c r="A44" s="15" t="s">
        <v>63</v>
      </c>
      <c r="B44" s="15" t="s">
        <v>33</v>
      </c>
      <c r="C44" s="16">
        <f>+Valuation!$C$18</f>
        <v>80</v>
      </c>
      <c r="D44" s="32" t="s">
        <v>36</v>
      </c>
      <c r="E44" s="15" t="s">
        <v>66</v>
      </c>
      <c r="F44" s="15"/>
    </row>
    <row r="45" spans="1:6" ht="20.25" customHeight="1" x14ac:dyDescent="0.3">
      <c r="A45" s="15" t="s">
        <v>63</v>
      </c>
      <c r="B45" s="15" t="s">
        <v>33</v>
      </c>
      <c r="C45" s="16">
        <f>+Valuation!$C$18</f>
        <v>80</v>
      </c>
      <c r="D45" s="32" t="s">
        <v>36</v>
      </c>
      <c r="E45" s="15" t="s">
        <v>67</v>
      </c>
      <c r="F45" s="15"/>
    </row>
    <row r="46" spans="1:6" x14ac:dyDescent="0.3">
      <c r="A46" s="15" t="s">
        <v>63</v>
      </c>
      <c r="B46" s="15" t="s">
        <v>33</v>
      </c>
      <c r="C46" s="16">
        <f>+Valuation!$C$18</f>
        <v>80</v>
      </c>
      <c r="D46" s="32" t="s">
        <v>36</v>
      </c>
      <c r="E46" s="15" t="s">
        <v>68</v>
      </c>
      <c r="F46" s="15"/>
    </row>
    <row r="47" spans="1:6" x14ac:dyDescent="0.3">
      <c r="A47" s="15" t="s">
        <v>63</v>
      </c>
      <c r="B47" s="15" t="s">
        <v>33</v>
      </c>
      <c r="C47" s="16">
        <f>+Valuation!$C$18</f>
        <v>80</v>
      </c>
      <c r="D47" s="32" t="s">
        <v>36</v>
      </c>
      <c r="E47" s="15" t="s">
        <v>23</v>
      </c>
      <c r="F47" s="15"/>
    </row>
    <row r="48" spans="1:6" s="13" customFormat="1" x14ac:dyDescent="0.3">
      <c r="A48" s="15" t="s">
        <v>63</v>
      </c>
      <c r="B48" s="15" t="s">
        <v>33</v>
      </c>
      <c r="C48" s="16">
        <f>+Valuation!$C$18</f>
        <v>80</v>
      </c>
      <c r="D48" s="32" t="s">
        <v>36</v>
      </c>
      <c r="E48" s="15" t="s">
        <v>69</v>
      </c>
      <c r="F48" s="15"/>
    </row>
    <row r="49" spans="1:6" ht="20.25" customHeight="1" x14ac:dyDescent="0.3">
      <c r="A49" s="15" t="s">
        <v>63</v>
      </c>
      <c r="B49" s="15" t="s">
        <v>33</v>
      </c>
      <c r="C49" s="16">
        <f>+Valuation!$C$18</f>
        <v>80</v>
      </c>
      <c r="D49" s="32" t="s">
        <v>36</v>
      </c>
      <c r="E49" s="15" t="s">
        <v>23</v>
      </c>
      <c r="F49" s="15"/>
    </row>
    <row r="50" spans="1:6" ht="20.25" customHeight="1" x14ac:dyDescent="0.3">
      <c r="A50" s="1" t="s">
        <v>150</v>
      </c>
      <c r="C50" s="55">
        <v>172</v>
      </c>
      <c r="D50" s="33" t="s">
        <v>36</v>
      </c>
      <c r="E50" s="1" t="s">
        <v>173</v>
      </c>
    </row>
    <row r="51" spans="1:6" ht="20.25" customHeight="1" x14ac:dyDescent="0.3">
      <c r="A51" s="1" t="s">
        <v>150</v>
      </c>
      <c r="C51" s="58">
        <v>172</v>
      </c>
      <c r="D51" s="33" t="s">
        <v>36</v>
      </c>
      <c r="E51" s="1" t="s">
        <v>42</v>
      </c>
    </row>
    <row r="52" spans="1:6" ht="20.25" customHeight="1" x14ac:dyDescent="0.3">
      <c r="A52" s="1" t="s">
        <v>150</v>
      </c>
      <c r="C52" s="58">
        <v>172</v>
      </c>
      <c r="D52" s="33" t="s">
        <v>36</v>
      </c>
      <c r="E52" s="1" t="s">
        <v>172</v>
      </c>
    </row>
    <row r="53" spans="1:6" ht="20.25" customHeight="1" x14ac:dyDescent="0.3">
      <c r="C53" s="4">
        <f>SUM(C38:C52)</f>
        <v>1476</v>
      </c>
    </row>
    <row r="54" spans="1:6" ht="20.25" customHeight="1" x14ac:dyDescent="0.3">
      <c r="C54" s="4" t="s">
        <v>164</v>
      </c>
    </row>
    <row r="55" spans="1:6" ht="20.25" customHeight="1" x14ac:dyDescent="0.3">
      <c r="A55" s="63" t="s">
        <v>16</v>
      </c>
      <c r="B55" s="63"/>
      <c r="C55" s="63"/>
      <c r="D55" s="63"/>
      <c r="E55" s="63"/>
      <c r="F55" s="63"/>
    </row>
    <row r="56" spans="1:6" ht="33.75" customHeight="1" x14ac:dyDescent="0.3">
      <c r="A56" s="14" t="s">
        <v>29</v>
      </c>
      <c r="B56" s="21" t="s">
        <v>30</v>
      </c>
      <c r="C56" s="22" t="s">
        <v>45</v>
      </c>
      <c r="D56" s="31" t="s">
        <v>35</v>
      </c>
      <c r="E56" s="21" t="s">
        <v>31</v>
      </c>
      <c r="F56" s="21" t="s">
        <v>32</v>
      </c>
    </row>
    <row r="57" spans="1:6" ht="20.25" customHeight="1" x14ac:dyDescent="0.3">
      <c r="A57" s="15" t="s">
        <v>71</v>
      </c>
      <c r="B57" s="15" t="s">
        <v>33</v>
      </c>
      <c r="C57" s="16">
        <f>+Valuation!$C$19</f>
        <v>1</v>
      </c>
      <c r="D57" s="32" t="s">
        <v>36</v>
      </c>
      <c r="E57" s="15" t="s">
        <v>72</v>
      </c>
      <c r="F57" s="15"/>
    </row>
    <row r="58" spans="1:6" ht="20.25" customHeight="1" x14ac:dyDescent="0.3">
      <c r="A58" s="15" t="s">
        <v>71</v>
      </c>
      <c r="B58" s="15" t="s">
        <v>33</v>
      </c>
      <c r="C58" s="16">
        <f>+Valuation!$C$19</f>
        <v>1</v>
      </c>
      <c r="D58" s="32" t="s">
        <v>36</v>
      </c>
      <c r="E58" s="15" t="s">
        <v>24</v>
      </c>
      <c r="F58" s="15"/>
    </row>
    <row r="59" spans="1:6" x14ac:dyDescent="0.3">
      <c r="A59" s="15" t="s">
        <v>71</v>
      </c>
      <c r="B59" s="15" t="s">
        <v>33</v>
      </c>
      <c r="C59" s="16">
        <f>+Valuation!$C$19</f>
        <v>1</v>
      </c>
      <c r="D59" s="32" t="s">
        <v>36</v>
      </c>
      <c r="E59" s="15" t="s">
        <v>56</v>
      </c>
      <c r="F59" s="15"/>
    </row>
    <row r="60" spans="1:6" x14ac:dyDescent="0.3">
      <c r="A60" s="15" t="s">
        <v>71</v>
      </c>
      <c r="B60" s="15" t="s">
        <v>33</v>
      </c>
      <c r="C60" s="16">
        <f>+Valuation!$C$19</f>
        <v>1</v>
      </c>
      <c r="D60" s="32" t="s">
        <v>36</v>
      </c>
      <c r="E60" s="15" t="s">
        <v>23</v>
      </c>
      <c r="F60" s="15"/>
    </row>
    <row r="61" spans="1:6" x14ac:dyDescent="0.3">
      <c r="A61" s="15" t="s">
        <v>71</v>
      </c>
      <c r="B61" s="15" t="s">
        <v>33</v>
      </c>
      <c r="C61" s="16">
        <f>+Valuation!$C$19</f>
        <v>1</v>
      </c>
      <c r="D61" s="32" t="s">
        <v>36</v>
      </c>
      <c r="E61" s="15" t="s">
        <v>73</v>
      </c>
      <c r="F61" s="15"/>
    </row>
    <row r="62" spans="1:6" x14ac:dyDescent="0.3">
      <c r="A62" s="15" t="s">
        <v>71</v>
      </c>
      <c r="B62" s="15" t="s">
        <v>33</v>
      </c>
      <c r="C62" s="16">
        <f>+Valuation!$C$19</f>
        <v>1</v>
      </c>
      <c r="D62" s="32" t="s">
        <v>36</v>
      </c>
      <c r="E62" s="15" t="s">
        <v>74</v>
      </c>
      <c r="F62" s="15"/>
    </row>
    <row r="63" spans="1:6" x14ac:dyDescent="0.3">
      <c r="C63" s="4">
        <f>SUM(C57:C62)</f>
        <v>6</v>
      </c>
    </row>
    <row r="65" spans="1:6" x14ac:dyDescent="0.3">
      <c r="A65" s="3" t="s">
        <v>174</v>
      </c>
      <c r="C65" s="58">
        <f>SUM(C34,C53,C63)</f>
        <v>5114</v>
      </c>
    </row>
    <row r="68" spans="1:6" ht="38.25" customHeight="1" x14ac:dyDescent="0.3">
      <c r="A68" s="63" t="s">
        <v>17</v>
      </c>
      <c r="B68" s="63"/>
      <c r="C68" s="63"/>
      <c r="D68" s="63"/>
      <c r="E68" s="63"/>
      <c r="F68" s="63"/>
    </row>
    <row r="69" spans="1:6" ht="37.5" customHeight="1" x14ac:dyDescent="0.3">
      <c r="A69" s="20" t="s">
        <v>29</v>
      </c>
      <c r="B69" s="23"/>
      <c r="C69" s="24" t="s">
        <v>45</v>
      </c>
      <c r="D69" s="34" t="s">
        <v>76</v>
      </c>
      <c r="E69" s="25" t="s">
        <v>77</v>
      </c>
      <c r="F69" s="23"/>
    </row>
    <row r="70" spans="1:6" ht="37.5" customHeight="1" x14ac:dyDescent="0.3">
      <c r="A70" s="60" t="s">
        <v>75</v>
      </c>
      <c r="B70" s="61"/>
      <c r="C70" s="19">
        <f>+Valuation!$C$19</f>
        <v>1</v>
      </c>
      <c r="D70" s="35" t="s">
        <v>78</v>
      </c>
      <c r="E70" s="60" t="s">
        <v>82</v>
      </c>
      <c r="F70" s="61"/>
    </row>
    <row r="71" spans="1:6" ht="37.5" customHeight="1" x14ac:dyDescent="0.3">
      <c r="A71" s="60" t="s">
        <v>79</v>
      </c>
      <c r="B71" s="61"/>
      <c r="C71" s="19">
        <f>+Valuation!$C$19</f>
        <v>1</v>
      </c>
      <c r="D71" s="36" t="s">
        <v>80</v>
      </c>
      <c r="E71" s="65" t="s">
        <v>81</v>
      </c>
      <c r="F71" s="66"/>
    </row>
    <row r="72" spans="1:6" ht="37.5" customHeight="1" x14ac:dyDescent="0.3">
      <c r="A72" s="60" t="s">
        <v>83</v>
      </c>
      <c r="B72" s="61"/>
      <c r="C72" s="19">
        <f>+Valuation!$C$19</f>
        <v>1</v>
      </c>
      <c r="D72" s="36" t="s">
        <v>80</v>
      </c>
      <c r="E72" s="60" t="s">
        <v>84</v>
      </c>
      <c r="F72" s="61"/>
    </row>
    <row r="73" spans="1:6" ht="37.5" customHeight="1" x14ac:dyDescent="0.3">
      <c r="A73" s="60" t="s">
        <v>72</v>
      </c>
      <c r="B73" s="61"/>
      <c r="C73" s="19">
        <f>+Valuation!$C$19</f>
        <v>1</v>
      </c>
      <c r="D73" s="36" t="s">
        <v>85</v>
      </c>
      <c r="E73" s="60" t="s">
        <v>86</v>
      </c>
      <c r="F73" s="61"/>
    </row>
    <row r="74" spans="1:6" ht="37.5" customHeight="1" x14ac:dyDescent="0.3">
      <c r="A74" s="60" t="s">
        <v>87</v>
      </c>
      <c r="B74" s="61"/>
      <c r="C74" s="19">
        <f>+Valuation!$C$19</f>
        <v>1</v>
      </c>
      <c r="D74" s="36" t="s">
        <v>107</v>
      </c>
      <c r="E74" s="60" t="s">
        <v>108</v>
      </c>
      <c r="F74" s="61"/>
    </row>
    <row r="75" spans="1:6" ht="33" x14ac:dyDescent="0.3">
      <c r="A75" s="60" t="s">
        <v>88</v>
      </c>
      <c r="B75" s="61"/>
      <c r="C75" s="19">
        <f>+Valuation!$C$19</f>
        <v>1</v>
      </c>
      <c r="D75" s="36" t="s">
        <v>109</v>
      </c>
      <c r="E75" s="60" t="s">
        <v>110</v>
      </c>
      <c r="F75" s="61"/>
    </row>
    <row r="76" spans="1:6" ht="33" x14ac:dyDescent="0.3">
      <c r="A76" s="60" t="s">
        <v>89</v>
      </c>
      <c r="B76" s="61"/>
      <c r="C76" s="19">
        <f>+Valuation!$C$19</f>
        <v>1</v>
      </c>
      <c r="D76" s="36" t="s">
        <v>114</v>
      </c>
      <c r="E76" s="60" t="s">
        <v>111</v>
      </c>
      <c r="F76" s="61"/>
    </row>
    <row r="77" spans="1:6" ht="37.5" customHeight="1" x14ac:dyDescent="0.3">
      <c r="A77" s="60" t="s">
        <v>90</v>
      </c>
      <c r="B77" s="61"/>
      <c r="C77" s="19">
        <f>+Valuation!$C$19</f>
        <v>1</v>
      </c>
      <c r="D77" s="36" t="s">
        <v>115</v>
      </c>
      <c r="E77" s="60" t="s">
        <v>112</v>
      </c>
      <c r="F77" s="61"/>
    </row>
    <row r="78" spans="1:6" ht="37.5" customHeight="1" x14ac:dyDescent="0.3">
      <c r="A78" s="60" t="s">
        <v>91</v>
      </c>
      <c r="B78" s="61"/>
      <c r="C78" s="19">
        <f>+Valuation!$C$19</f>
        <v>1</v>
      </c>
      <c r="D78" s="36" t="s">
        <v>116</v>
      </c>
      <c r="E78" s="60" t="s">
        <v>113</v>
      </c>
      <c r="F78" s="61"/>
    </row>
    <row r="79" spans="1:6" ht="37.5" customHeight="1" x14ac:dyDescent="0.3"/>
    <row r="80" spans="1:6" ht="37.5" customHeight="1" x14ac:dyDescent="0.3">
      <c r="A80" s="63" t="s">
        <v>18</v>
      </c>
      <c r="B80" s="63"/>
      <c r="C80" s="63"/>
      <c r="D80" s="63"/>
      <c r="E80" s="63"/>
      <c r="F80" s="63"/>
    </row>
    <row r="81" spans="1:6" ht="37.5" customHeight="1" x14ac:dyDescent="0.3">
      <c r="A81" s="20" t="s">
        <v>29</v>
      </c>
      <c r="B81" s="27"/>
      <c r="C81" s="24" t="s">
        <v>45</v>
      </c>
      <c r="D81" s="37" t="s">
        <v>94</v>
      </c>
      <c r="E81" s="25" t="s">
        <v>77</v>
      </c>
      <c r="F81" s="23"/>
    </row>
    <row r="82" spans="1:6" ht="37.5" customHeight="1" x14ac:dyDescent="0.3">
      <c r="A82" s="60" t="s">
        <v>95</v>
      </c>
      <c r="B82" s="61"/>
      <c r="C82" s="19">
        <f>+Valuation!$E$36</f>
        <v>28475</v>
      </c>
      <c r="D82" s="38">
        <v>1909</v>
      </c>
      <c r="E82" s="60" t="s">
        <v>117</v>
      </c>
      <c r="F82" s="61"/>
    </row>
    <row r="83" spans="1:6" ht="37.5" customHeight="1" x14ac:dyDescent="0.3">
      <c r="A83" s="60" t="s">
        <v>96</v>
      </c>
      <c r="B83" s="61"/>
      <c r="C83" s="19">
        <f>+Valuation!E37</f>
        <v>1190</v>
      </c>
      <c r="D83" s="39">
        <v>36378</v>
      </c>
      <c r="E83" s="60" t="s">
        <v>118</v>
      </c>
      <c r="F83" s="61"/>
    </row>
    <row r="84" spans="1:6" ht="37.5" customHeight="1" x14ac:dyDescent="0.3">
      <c r="A84" s="60" t="s">
        <v>98</v>
      </c>
      <c r="B84" s="61"/>
      <c r="C84" s="19">
        <f>+Valuation!E38</f>
        <v>1020</v>
      </c>
      <c r="D84" s="38">
        <v>2005</v>
      </c>
      <c r="E84" s="60" t="s">
        <v>119</v>
      </c>
      <c r="F84" s="61"/>
    </row>
    <row r="85" spans="1:6" ht="37.5" customHeight="1" x14ac:dyDescent="0.3">
      <c r="A85" s="60" t="s">
        <v>99</v>
      </c>
      <c r="B85" s="61"/>
      <c r="C85" s="19"/>
      <c r="D85" s="38">
        <v>2006</v>
      </c>
      <c r="E85" s="60" t="s">
        <v>120</v>
      </c>
      <c r="F85" s="61"/>
    </row>
    <row r="86" spans="1:6" ht="37.5" customHeight="1" x14ac:dyDescent="0.3">
      <c r="A86" s="60" t="s">
        <v>100</v>
      </c>
      <c r="B86" s="61"/>
      <c r="C86" s="19">
        <f>+Valuation!E39</f>
        <v>986</v>
      </c>
      <c r="D86" s="38">
        <v>2006</v>
      </c>
      <c r="E86" s="60" t="s">
        <v>121</v>
      </c>
      <c r="F86" s="61"/>
    </row>
    <row r="87" spans="1:6" ht="37.5" customHeight="1" x14ac:dyDescent="0.3">
      <c r="A87" s="60" t="s">
        <v>40</v>
      </c>
      <c r="B87" s="61"/>
      <c r="C87" s="19">
        <f>+Valuation!E40</f>
        <v>6375</v>
      </c>
      <c r="D87" s="38">
        <v>1998</v>
      </c>
      <c r="E87" s="60" t="s">
        <v>122</v>
      </c>
      <c r="F87" s="61"/>
    </row>
    <row r="88" spans="1:6" x14ac:dyDescent="0.3">
      <c r="A88" s="60" t="s">
        <v>101</v>
      </c>
      <c r="B88" s="61"/>
      <c r="C88" s="19">
        <f>+Valuation!E41</f>
        <v>1156</v>
      </c>
      <c r="D88" s="38">
        <v>2005</v>
      </c>
      <c r="E88" s="60" t="s">
        <v>126</v>
      </c>
      <c r="F88" s="61"/>
    </row>
    <row r="89" spans="1:6" x14ac:dyDescent="0.3">
      <c r="A89" s="60" t="s">
        <v>24</v>
      </c>
      <c r="B89" s="61"/>
      <c r="C89" s="19">
        <f>+Valuation!E42</f>
        <v>5270</v>
      </c>
      <c r="D89" s="38">
        <v>2007</v>
      </c>
      <c r="E89" s="60" t="s">
        <v>123</v>
      </c>
      <c r="F89" s="61"/>
    </row>
    <row r="90" spans="1:6" x14ac:dyDescent="0.3">
      <c r="A90" s="60" t="s">
        <v>103</v>
      </c>
      <c r="B90" s="61"/>
      <c r="C90" s="28" t="s">
        <v>102</v>
      </c>
      <c r="D90" s="38">
        <v>2006</v>
      </c>
      <c r="E90" s="60" t="s">
        <v>124</v>
      </c>
      <c r="F90" s="61"/>
    </row>
    <row r="91" spans="1:6" x14ac:dyDescent="0.3">
      <c r="A91" s="60" t="s">
        <v>104</v>
      </c>
      <c r="B91" s="61"/>
      <c r="C91" s="28" t="s">
        <v>102</v>
      </c>
      <c r="D91" s="38">
        <v>2006</v>
      </c>
      <c r="E91" s="60" t="s">
        <v>125</v>
      </c>
      <c r="F91" s="61"/>
    </row>
    <row r="92" spans="1:6" x14ac:dyDescent="0.3">
      <c r="A92" s="1" t="s">
        <v>106</v>
      </c>
    </row>
    <row r="93" spans="1:6" x14ac:dyDescent="0.3">
      <c r="A93" s="1" t="s">
        <v>105</v>
      </c>
    </row>
  </sheetData>
  <mergeCells count="45">
    <mergeCell ref="A91:B91"/>
    <mergeCell ref="E91:F91"/>
    <mergeCell ref="A88:B88"/>
    <mergeCell ref="E88:F88"/>
    <mergeCell ref="A89:B89"/>
    <mergeCell ref="E89:F89"/>
    <mergeCell ref="A90:B90"/>
    <mergeCell ref="E90:F90"/>
    <mergeCell ref="A85:B85"/>
    <mergeCell ref="E85:F85"/>
    <mergeCell ref="A86:B86"/>
    <mergeCell ref="E86:F86"/>
    <mergeCell ref="A87:B87"/>
    <mergeCell ref="E87:F87"/>
    <mergeCell ref="A82:B82"/>
    <mergeCell ref="E82:F82"/>
    <mergeCell ref="A83:B83"/>
    <mergeCell ref="E83:F83"/>
    <mergeCell ref="A84:B84"/>
    <mergeCell ref="E84:F84"/>
    <mergeCell ref="A80:F80"/>
    <mergeCell ref="A76:B76"/>
    <mergeCell ref="E76:F76"/>
    <mergeCell ref="A77:B77"/>
    <mergeCell ref="E77:F77"/>
    <mergeCell ref="A78:B78"/>
    <mergeCell ref="E78:F78"/>
    <mergeCell ref="A73:B73"/>
    <mergeCell ref="E73:F73"/>
    <mergeCell ref="A74:B74"/>
    <mergeCell ref="E74:F74"/>
    <mergeCell ref="A75:B75"/>
    <mergeCell ref="E75:F75"/>
    <mergeCell ref="A72:B72"/>
    <mergeCell ref="E72:F72"/>
    <mergeCell ref="A1:F1"/>
    <mergeCell ref="A2:F2"/>
    <mergeCell ref="A16:F16"/>
    <mergeCell ref="A36:F36"/>
    <mergeCell ref="A55:F55"/>
    <mergeCell ref="A68:F68"/>
    <mergeCell ref="A70:B70"/>
    <mergeCell ref="A71:B71"/>
    <mergeCell ref="E71:F71"/>
    <mergeCell ref="E70:F70"/>
  </mergeCells>
  <printOptions horizontalCentered="1"/>
  <pageMargins left="0.70866141732283472" right="0.19685039370078741" top="0.74803149606299213" bottom="0.74803149606299213" header="0.31496062992125984" footer="0.31496062992125984"/>
  <pageSetup fitToHeight="0" orientation="landscape" r:id="rId1"/>
  <headerFooter>
    <oddFooter>Page &amp;P&amp;R&amp;F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Valuation</vt:lpstr>
      <vt:lpstr>Register</vt:lpstr>
      <vt:lpstr>Register!Print_Area</vt:lpstr>
      <vt:lpstr>Valuation!Print_Area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Toshiba</cp:lastModifiedBy>
  <cp:lastPrinted>2021-04-25T09:55:51Z</cp:lastPrinted>
  <dcterms:created xsi:type="dcterms:W3CDTF">2012-04-08T16:52:39Z</dcterms:created>
  <dcterms:modified xsi:type="dcterms:W3CDTF">2021-06-30T17:38:23Z</dcterms:modified>
</cp:coreProperties>
</file>