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25" windowHeight="10305"/>
  </bookViews>
  <sheets>
    <sheet name="Valuation" sheetId="1" r:id="rId1"/>
    <sheet name="Register" sheetId="2" r:id="rId2"/>
  </sheets>
  <definedNames>
    <definedName name="_xlnm.Print_Area" localSheetId="1">Register!$A$1:$F$98</definedName>
    <definedName name="_xlnm.Print_Area" localSheetId="0">Valuation!$A$1:$E$58</definedName>
  </definedNames>
  <calcPr calcId="145621"/>
</workbook>
</file>

<file path=xl/calcChain.xml><?xml version="1.0" encoding="utf-8"?>
<calcChain xmlns="http://schemas.openxmlformats.org/spreadsheetml/2006/main">
  <c r="F36" i="1" l="1"/>
  <c r="G54" i="1"/>
  <c r="G39" i="1"/>
  <c r="C70" i="2"/>
  <c r="G24" i="1"/>
  <c r="F24" i="1" l="1"/>
  <c r="C14" i="2" l="1"/>
  <c r="C12" i="2"/>
  <c r="C11" i="2"/>
  <c r="C10" i="2"/>
  <c r="C9" i="2"/>
  <c r="C7" i="2"/>
  <c r="C5" i="2"/>
  <c r="C4" i="2"/>
  <c r="D15" i="2" l="1"/>
  <c r="E24" i="1"/>
  <c r="C18" i="2" l="1"/>
  <c r="C8" i="2" l="1"/>
  <c r="E43" i="1" l="1"/>
  <c r="C91" i="2" s="1"/>
  <c r="C80" i="2"/>
  <c r="C81" i="2"/>
  <c r="C82" i="2"/>
  <c r="C83" i="2"/>
  <c r="C79" i="2"/>
  <c r="C77" i="2"/>
  <c r="C78" i="2"/>
  <c r="C76" i="2"/>
  <c r="C75" i="2"/>
  <c r="C63" i="2"/>
  <c r="C64" i="2"/>
  <c r="C65" i="2"/>
  <c r="C66" i="2"/>
  <c r="C67" i="2"/>
  <c r="C62" i="2"/>
  <c r="C50" i="2"/>
  <c r="C52" i="2"/>
  <c r="C53" i="2"/>
  <c r="C54" i="2"/>
  <c r="C39" i="2"/>
  <c r="C40" i="2"/>
  <c r="C41" i="2"/>
  <c r="C42" i="2"/>
  <c r="C48" i="2"/>
  <c r="C49" i="2"/>
  <c r="C38" i="2"/>
  <c r="C33" i="2"/>
  <c r="C30" i="2"/>
  <c r="C32" i="2"/>
  <c r="C19" i="2"/>
  <c r="C22" i="2"/>
  <c r="C23" i="2"/>
  <c r="C24" i="2"/>
  <c r="C25" i="2"/>
  <c r="C26" i="2"/>
  <c r="C27" i="2"/>
  <c r="C28" i="2"/>
  <c r="C29" i="2"/>
  <c r="E46" i="1"/>
  <c r="C94" i="2" s="1"/>
  <c r="E45" i="1"/>
  <c r="C93" i="2" s="1"/>
  <c r="E44" i="1"/>
  <c r="C92" i="2" s="1"/>
  <c r="E42" i="1"/>
  <c r="C89" i="2" s="1"/>
  <c r="E41" i="1"/>
  <c r="C88" i="2" s="1"/>
  <c r="E40" i="1"/>
  <c r="D38" i="1"/>
  <c r="E35" i="1"/>
  <c r="E36" i="1" s="1"/>
  <c r="E51" i="1" s="1"/>
  <c r="E54" i="1" s="1"/>
  <c r="C87" i="2" l="1"/>
  <c r="E47" i="1"/>
  <c r="C58" i="2"/>
  <c r="C34" i="2"/>
  <c r="C68" i="2"/>
</calcChain>
</file>

<file path=xl/sharedStrings.xml><?xml version="1.0" encoding="utf-8"?>
<sst xmlns="http://schemas.openxmlformats.org/spreadsheetml/2006/main" count="386" uniqueCount="196">
  <si>
    <t xml:space="preserve">Clavering Parish Council </t>
  </si>
  <si>
    <t>Valuation of Fixed Assets</t>
  </si>
  <si>
    <t>Asset</t>
  </si>
  <si>
    <t>Number</t>
  </si>
  <si>
    <t>Total value</t>
  </si>
  <si>
    <t>Notice Board</t>
  </si>
  <si>
    <t>Bus Shelter</t>
  </si>
  <si>
    <t>Village sign</t>
  </si>
  <si>
    <t>Computer</t>
  </si>
  <si>
    <t>Gates</t>
  </si>
  <si>
    <t>Information Board</t>
  </si>
  <si>
    <t>Planter</t>
  </si>
  <si>
    <t>Telephone box</t>
  </si>
  <si>
    <t>Seats</t>
  </si>
  <si>
    <t>Rubbish bins</t>
  </si>
  <si>
    <t>Village Pumps</t>
  </si>
  <si>
    <t>Village Greens</t>
  </si>
  <si>
    <t>Village Land</t>
  </si>
  <si>
    <t>replacement cost 2010</t>
  </si>
  <si>
    <t>Nominal cost</t>
  </si>
  <si>
    <t>Allotments</t>
  </si>
  <si>
    <t>Cricketers</t>
  </si>
  <si>
    <t>Middle Street</t>
  </si>
  <si>
    <t>Roast Green</t>
  </si>
  <si>
    <t>Valued at the average</t>
  </si>
  <si>
    <t>land in the southeast</t>
  </si>
  <si>
    <t>cost of agricultural</t>
  </si>
  <si>
    <t>as at 2012</t>
  </si>
  <si>
    <t>Description</t>
  </si>
  <si>
    <t>Date acquired</t>
  </si>
  <si>
    <t>Custodian / location</t>
  </si>
  <si>
    <t>Date of disposal</t>
  </si>
  <si>
    <t>Unknown</t>
  </si>
  <si>
    <t>Original cost (£)</t>
  </si>
  <si>
    <t>Insurance value (£)</t>
  </si>
  <si>
    <t>not insured</t>
  </si>
  <si>
    <t>Outside village shop</t>
  </si>
  <si>
    <t>Blacksmith Corner</t>
  </si>
  <si>
    <t>Clerk</t>
  </si>
  <si>
    <t>Dick Ball Meadow</t>
  </si>
  <si>
    <t>The Bridges</t>
  </si>
  <si>
    <t>Skeins Way</t>
  </si>
  <si>
    <t>Equipment and Fittings</t>
  </si>
  <si>
    <t>seat</t>
  </si>
  <si>
    <t>value (£)</t>
  </si>
  <si>
    <t>Outside Christian Centre</t>
  </si>
  <si>
    <t>Church End</t>
  </si>
  <si>
    <t>seat 'Arthur King'</t>
  </si>
  <si>
    <t>Hill Green by chapel</t>
  </si>
  <si>
    <t>Hill Green Forge cottage</t>
  </si>
  <si>
    <t>seat 'Bernard Faulkner'</t>
  </si>
  <si>
    <t>seat 'Fred &amp; Emma Gilby'</t>
  </si>
  <si>
    <t>Hill Green Forge cottage garden</t>
  </si>
  <si>
    <t>Stickling Green</t>
  </si>
  <si>
    <t>Sheepcote Green</t>
  </si>
  <si>
    <t>Lower Hill Green</t>
  </si>
  <si>
    <t>Long Road</t>
  </si>
  <si>
    <t>Bridges 2</t>
  </si>
  <si>
    <t>Dogs Rubbish bin</t>
  </si>
  <si>
    <t>Rubbish bin</t>
  </si>
  <si>
    <t xml:space="preserve">Hill Green </t>
  </si>
  <si>
    <t>Shop</t>
  </si>
  <si>
    <t>Opposite Christian Centre</t>
  </si>
  <si>
    <t>Jubilee Field</t>
  </si>
  <si>
    <t xml:space="preserve">Bridges </t>
  </si>
  <si>
    <t>Stortford Road outside Iona</t>
  </si>
  <si>
    <t>Metal seat</t>
  </si>
  <si>
    <t>pump</t>
  </si>
  <si>
    <t>Sticklings Green</t>
  </si>
  <si>
    <t>Marshes Wells</t>
  </si>
  <si>
    <t>Hill Green</t>
  </si>
  <si>
    <t>Two triangles by bridges and roadside strip in the Druce</t>
  </si>
  <si>
    <t>Village Green Register</t>
  </si>
  <si>
    <t>Land Registry</t>
  </si>
  <si>
    <t>No.53 08/11/1975</t>
  </si>
  <si>
    <t>Hill Green - Cricket pitch</t>
  </si>
  <si>
    <t>No.54 1974</t>
  </si>
  <si>
    <t>Lease hold until 2049 EX 751779</t>
  </si>
  <si>
    <t>Freehold / Absolute EX 42806     08/08/2005</t>
  </si>
  <si>
    <t>Lower Hill Green including Horse Pond</t>
  </si>
  <si>
    <t>Freehold / Absolute EX 742802     11/08/2005</t>
  </si>
  <si>
    <t>No.55 10/08/1972</t>
  </si>
  <si>
    <t>Freehold / Absolute EX 742787     03/07/2007</t>
  </si>
  <si>
    <t>Mill End Triangle</t>
  </si>
  <si>
    <t>Birds Green (Butts Green)</t>
  </si>
  <si>
    <t>Marlows Knoll</t>
  </si>
  <si>
    <t>Starlings Green village and strip alongside B1038</t>
  </si>
  <si>
    <t>Lower Hill Green by Hillside Cottage</t>
  </si>
  <si>
    <t>Area</t>
  </si>
  <si>
    <t>Value per acre(£)</t>
  </si>
  <si>
    <t>Acquired</t>
  </si>
  <si>
    <t>Allotment Gardens 42 plots</t>
  </si>
  <si>
    <t>Colehills - two pieces of land</t>
  </si>
  <si>
    <t>Colehills</t>
  </si>
  <si>
    <t>Mill End Pond</t>
  </si>
  <si>
    <t>Arkesden Road Peacocks to Cricketers</t>
  </si>
  <si>
    <t>Arkesden Road Cricketers to B1038</t>
  </si>
  <si>
    <t>Middle street verges and land by ford</t>
  </si>
  <si>
    <t>n/a</t>
  </si>
  <si>
    <t>Village Hall*</t>
  </si>
  <si>
    <t>Jubilee Field*</t>
  </si>
  <si>
    <t>All deedsheld by Stanely Tee solicitors per minutes 13/12/2010 page 728</t>
  </si>
  <si>
    <t>* Custodian trustee only - the Council has no involvement in the management see minutes page 748 item 7</t>
  </si>
  <si>
    <t>No.56 15/12/1971</t>
  </si>
  <si>
    <t>Freehold / Absolute EX 742785     09/03/2005</t>
  </si>
  <si>
    <t>No.58 21/02/1974</t>
  </si>
  <si>
    <t>Freehold / Absolute EX 742789     13/04/2005</t>
  </si>
  <si>
    <t>Freehold / Absolute EX 742786     09/03/2005</t>
  </si>
  <si>
    <t>Freehold  EX 42792     14/06/2005</t>
  </si>
  <si>
    <t>Freehold / Possessory EX 742789     11/08/2005</t>
  </si>
  <si>
    <t>No.60 15/12/1972</t>
  </si>
  <si>
    <t>No.61 15/12/1971</t>
  </si>
  <si>
    <t>No.244</t>
  </si>
  <si>
    <t>Freehold / Absolute EX 738847     01/12/2004</t>
  </si>
  <si>
    <t>Freehold / Absolute EX 621844</t>
  </si>
  <si>
    <t>Freehold / Absolute EX 742809     14/02/2005</t>
  </si>
  <si>
    <t>Possessory EX 763149</t>
  </si>
  <si>
    <t>Possessory EX 76225  25/03/2006</t>
  </si>
  <si>
    <t>Freehold / Absolute EX 595952      11/05/1998</t>
  </si>
  <si>
    <t>Freehold / Possessory EX 789728     25/06/2007</t>
  </si>
  <si>
    <t>Freehold / Possessory EX 738829     10/05/2005</t>
  </si>
  <si>
    <t>Freehold / Possessory EX 738844    01/12/2004</t>
  </si>
  <si>
    <t>Freehold / Absolute EX 42808        28/04/2005</t>
  </si>
  <si>
    <t>Title No:</t>
  </si>
  <si>
    <t>EX742809</t>
  </si>
  <si>
    <t xml:space="preserve">Title No: </t>
  </si>
  <si>
    <t>EX742808</t>
  </si>
  <si>
    <t>Title No: EX621844</t>
  </si>
  <si>
    <t>Title No: EX738847</t>
  </si>
  <si>
    <t>Title No: EX789728</t>
  </si>
  <si>
    <t xml:space="preserve">Title No: EX595952 </t>
  </si>
  <si>
    <t>sell the land but all proceeds must be put towards the purchase of other recreational premises.</t>
  </si>
  <si>
    <t>the monies must be held in trust for the village to determine on what it may be</t>
  </si>
  <si>
    <t>spent and in agreement with the Charity Commissioners.</t>
  </si>
  <si>
    <t>Title No: EX 763149</t>
  </si>
  <si>
    <t>by Local Estate agent</t>
  </si>
  <si>
    <t>Copy of Conveyance held by Cllr SM Gill (as VHTrustee) added.</t>
  </si>
  <si>
    <t>If VH Council of Management are forced to cease and sell the hall and land,</t>
  </si>
  <si>
    <t>Footpath Map</t>
  </si>
  <si>
    <t>Defibrillator</t>
  </si>
  <si>
    <t>seat ' Richard Whitting'</t>
  </si>
  <si>
    <t>insurance</t>
  </si>
  <si>
    <t>Village Hall</t>
  </si>
  <si>
    <t>Insurance value  (£)</t>
  </si>
  <si>
    <t>Grit Bin</t>
  </si>
  <si>
    <t>Listening Bench</t>
  </si>
  <si>
    <t>Defibrillator no 2</t>
  </si>
  <si>
    <t>Insured by Community Heartbeat</t>
  </si>
  <si>
    <r>
      <rPr>
        <b/>
        <sz val="11"/>
        <color theme="1"/>
        <rFont val="Trebuchet MS"/>
        <family val="2"/>
      </rPr>
      <t xml:space="preserve">Jubilee Field: Custodian Trustee: EX738844  </t>
    </r>
    <r>
      <rPr>
        <sz val="11"/>
        <color theme="1"/>
        <rFont val="Trebuchet MS"/>
        <family val="2"/>
      </rPr>
      <t xml:space="preserve"> The JF Council of Management have the right to</t>
    </r>
  </si>
  <si>
    <r>
      <rPr>
        <b/>
        <sz val="11"/>
        <color theme="1"/>
        <rFont val="Trebuchet MS"/>
        <family val="2"/>
      </rPr>
      <t>Village Hall: Custodian Trustee: EX 738829.</t>
    </r>
    <r>
      <rPr>
        <sz val="11"/>
        <color theme="1"/>
        <rFont val="Trebuchet MS"/>
        <family val="2"/>
      </rPr>
      <t xml:space="preserve">  Copies of Original Conveyance not on file.</t>
    </r>
  </si>
  <si>
    <t>Original Unit Value (£)</t>
  </si>
  <si>
    <t>Original value plus infl adj</t>
  </si>
  <si>
    <t>Resale value</t>
  </si>
  <si>
    <t>Value advised by ECC pls infl adj</t>
  </si>
  <si>
    <t>Basis of value for insurance</t>
  </si>
  <si>
    <t>Original Value plus infl adj</t>
  </si>
  <si>
    <t xml:space="preserve"> </t>
  </si>
  <si>
    <t>)</t>
  </si>
  <si>
    <t>Other office  equipment</t>
  </si>
  <si>
    <t>Adj inflation per insurer's advice</t>
  </si>
  <si>
    <t>Computer &amp; other office</t>
  </si>
  <si>
    <t>Rubbish Bins &amp; Grit BIns</t>
  </si>
  <si>
    <t>Saville Close</t>
  </si>
  <si>
    <t>Cock Lane</t>
  </si>
  <si>
    <t>Grit Bins</t>
  </si>
  <si>
    <t>New rubbish bins</t>
  </si>
  <si>
    <t>Cost 2022</t>
  </si>
  <si>
    <t/>
  </si>
  <si>
    <t>seat Maude Sawyer/Bert Holland</t>
  </si>
  <si>
    <t xml:space="preserve"> 2020-21</t>
  </si>
  <si>
    <t>2021-22</t>
  </si>
  <si>
    <t>2021/22</t>
  </si>
  <si>
    <t>Total Assets</t>
  </si>
  <si>
    <t>Sub total</t>
  </si>
  <si>
    <t xml:space="preserve"> Street Furniture</t>
  </si>
  <si>
    <t>sub-total</t>
  </si>
  <si>
    <t>Total above (£)</t>
  </si>
  <si>
    <t>zero</t>
  </si>
  <si>
    <t>seat metal</t>
  </si>
  <si>
    <t>Total Value All Uninsured Assets (£)</t>
  </si>
  <si>
    <t>Insured assets Assets detailed above</t>
  </si>
  <si>
    <t>Uninsured seats, bins and pumps (see Register)</t>
  </si>
  <si>
    <t>2019-20 value</t>
  </si>
  <si>
    <t>value (£) 2019-20</t>
  </si>
  <si>
    <t xml:space="preserve">Notice Board (shop) </t>
  </si>
  <si>
    <t xml:space="preserve"> Cost 2023</t>
  </si>
  <si>
    <t xml:space="preserve"> Cost 2023        )</t>
  </si>
  <si>
    <t>26.1.2023</t>
  </si>
  <si>
    <t>Updated March 2025</t>
  </si>
  <si>
    <t xml:space="preserve"> Asset Register</t>
  </si>
  <si>
    <t>Revalued</t>
  </si>
  <si>
    <t>10.3.25</t>
  </si>
  <si>
    <t>seat 'M. Patmore'  donated</t>
  </si>
  <si>
    <t>seat Eggy</t>
  </si>
  <si>
    <t>unusable 2025</t>
  </si>
  <si>
    <t>2023 revaluation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</si>
</sst>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4"/>
      <color theme="1"/>
      <name val="Trebuchet MS"/>
      <family val="2"/>
    </font>
    <font>
      <b/>
      <sz val="20"/>
      <color theme="1"/>
      <name val="Trebuchet MS"/>
      <family val="2"/>
    </font>
    <font>
      <sz val="14"/>
      <color theme="1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Trebuchet MS"/>
      <family val="2"/>
    </font>
    <font>
      <sz val="11"/>
      <color rgb="FF7030A0"/>
      <name val="Trebuchet MS"/>
      <family val="2"/>
    </font>
    <font>
      <sz val="11"/>
      <name val="Calibri"/>
      <family val="2"/>
      <scheme val="minor"/>
    </font>
    <font>
      <b/>
      <sz val="11"/>
      <color rgb="FFFF0000"/>
      <name val="Trebuchet MS"/>
      <family val="2"/>
    </font>
    <font>
      <sz val="10"/>
      <color rgb="FFFF0000"/>
      <name val="Trebuchet MS"/>
      <family val="2"/>
    </font>
    <font>
      <sz val="15"/>
      <name val="Trebuchet MS"/>
      <family val="2"/>
    </font>
    <font>
      <i/>
      <sz val="11"/>
      <name val="Trebuchet MS"/>
      <family val="2"/>
    </font>
    <font>
      <b/>
      <i/>
      <sz val="11"/>
      <color rgb="FFFF0000"/>
      <name val="Trebuchet MS"/>
      <family val="2"/>
    </font>
    <font>
      <b/>
      <i/>
      <sz val="11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</cellStyleXfs>
  <cellXfs count="10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64" fontId="3" fillId="0" borderId="0" xfId="1" applyFont="1"/>
    <xf numFmtId="165" fontId="4" fillId="0" borderId="0" xfId="1" applyNumberFormat="1" applyFont="1"/>
    <xf numFmtId="165" fontId="3" fillId="0" borderId="0" xfId="1" applyNumberFormat="1" applyFont="1"/>
    <xf numFmtId="165" fontId="3" fillId="0" borderId="0" xfId="0" applyNumberFormat="1" applyFont="1"/>
    <xf numFmtId="165" fontId="4" fillId="0" borderId="1" xfId="0" applyNumberFormat="1" applyFont="1" applyBorder="1"/>
    <xf numFmtId="165" fontId="3" fillId="0" borderId="2" xfId="0" applyNumberFormat="1" applyFont="1" applyBorder="1"/>
    <xf numFmtId="0" fontId="3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/>
    <xf numFmtId="164" fontId="3" fillId="0" borderId="3" xfId="1" applyFont="1" applyBorder="1"/>
    <xf numFmtId="0" fontId="3" fillId="0" borderId="3" xfId="0" applyFont="1" applyBorder="1" applyAlignment="1">
      <alignment horizontal="center"/>
    </xf>
    <xf numFmtId="164" fontId="3" fillId="0" borderId="4" xfId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64" fontId="4" fillId="0" borderId="3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4" xfId="0" applyFont="1" applyBorder="1"/>
    <xf numFmtId="2" fontId="3" fillId="0" borderId="4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6" fontId="3" fillId="0" borderId="0" xfId="0" applyNumberFormat="1" applyFont="1"/>
    <xf numFmtId="164" fontId="8" fillId="0" borderId="3" xfId="1" applyFont="1" applyBorder="1" applyAlignment="1">
      <alignment horizontal="center" vertical="center" wrapText="1"/>
    </xf>
    <xf numFmtId="164" fontId="9" fillId="0" borderId="3" xfId="1" applyFont="1" applyBorder="1"/>
    <xf numFmtId="164" fontId="9" fillId="0" borderId="0" xfId="1" applyFont="1"/>
    <xf numFmtId="164" fontId="8" fillId="0" borderId="3" xfId="1" applyFont="1" applyBorder="1" applyAlignment="1">
      <alignment horizontal="center" wrapText="1"/>
    </xf>
    <xf numFmtId="164" fontId="9" fillId="0" borderId="3" xfId="1" applyFont="1" applyBorder="1" applyAlignment="1">
      <alignment horizontal="center" wrapText="1"/>
    </xf>
    <xf numFmtId="164" fontId="9" fillId="0" borderId="3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9" fillId="0" borderId="3" xfId="1" applyNumberFormat="1" applyFont="1" applyBorder="1" applyAlignment="1">
      <alignment horizontal="center" vertical="center" wrapText="1"/>
    </xf>
    <xf numFmtId="14" fontId="9" fillId="0" borderId="3" xfId="1" applyNumberFormat="1" applyFont="1" applyBorder="1" applyAlignment="1">
      <alignment horizontal="center" vertical="center" wrapText="1"/>
    </xf>
    <xf numFmtId="164" fontId="11" fillId="3" borderId="3" xfId="3" applyNumberFormat="1" applyBorder="1"/>
    <xf numFmtId="0" fontId="9" fillId="0" borderId="0" xfId="0" applyFont="1"/>
    <xf numFmtId="165" fontId="3" fillId="0" borderId="0" xfId="1" applyNumberFormat="1" applyFont="1" applyFill="1"/>
    <xf numFmtId="165" fontId="9" fillId="0" borderId="0" xfId="1" applyNumberFormat="1" applyFont="1" applyFill="1"/>
    <xf numFmtId="164" fontId="11" fillId="4" borderId="3" xfId="3" applyNumberFormat="1" applyFill="1" applyBorder="1"/>
    <xf numFmtId="0" fontId="3" fillId="4" borderId="0" xfId="0" applyFont="1" applyFill="1"/>
    <xf numFmtId="165" fontId="3" fillId="4" borderId="0" xfId="0" applyNumberFormat="1" applyFont="1" applyFill="1"/>
    <xf numFmtId="165" fontId="10" fillId="0" borderId="0" xfId="2" applyNumberFormat="1" applyFill="1"/>
    <xf numFmtId="0" fontId="3" fillId="0" borderId="0" xfId="0" applyFont="1" applyAlignment="1">
      <alignment horizontal="right"/>
    </xf>
    <xf numFmtId="2" fontId="4" fillId="0" borderId="0" xfId="0" applyNumberFormat="1" applyFont="1"/>
    <xf numFmtId="2" fontId="3" fillId="0" borderId="0" xfId="0" applyNumberFormat="1" applyFont="1"/>
    <xf numFmtId="3" fontId="3" fillId="0" borderId="0" xfId="0" applyNumberFormat="1" applyFont="1"/>
    <xf numFmtId="2" fontId="3" fillId="0" borderId="0" xfId="1" applyNumberFormat="1" applyFont="1"/>
    <xf numFmtId="164" fontId="12" fillId="0" borderId="3" xfId="1" applyFont="1" applyBorder="1"/>
    <xf numFmtId="0" fontId="13" fillId="0" borderId="3" xfId="0" applyFont="1" applyBorder="1"/>
    <xf numFmtId="0" fontId="13" fillId="0" borderId="0" xfId="0" applyFont="1"/>
    <xf numFmtId="165" fontId="13" fillId="0" borderId="0" xfId="1" applyNumberFormat="1" applyFont="1"/>
    <xf numFmtId="0" fontId="3" fillId="0" borderId="0" xfId="0" quotePrefix="1" applyFont="1"/>
    <xf numFmtId="0" fontId="13" fillId="0" borderId="0" xfId="0" applyFont="1" applyAlignment="1">
      <alignment horizontal="right"/>
    </xf>
    <xf numFmtId="0" fontId="9" fillId="0" borderId="3" xfId="0" applyFont="1" applyBorder="1"/>
    <xf numFmtId="165" fontId="3" fillId="0" borderId="0" xfId="1" applyNumberFormat="1" applyFont="1" applyAlignment="1">
      <alignment horizontal="right"/>
    </xf>
    <xf numFmtId="165" fontId="4" fillId="0" borderId="0" xfId="0" applyNumberFormat="1" applyFont="1"/>
    <xf numFmtId="0" fontId="8" fillId="0" borderId="0" xfId="0" applyFont="1"/>
    <xf numFmtId="0" fontId="9" fillId="5" borderId="0" xfId="0" applyFont="1" applyFill="1"/>
    <xf numFmtId="165" fontId="10" fillId="5" borderId="0" xfId="2" applyNumberFormat="1" applyFill="1"/>
    <xf numFmtId="0" fontId="4" fillId="0" borderId="0" xfId="0" applyFont="1" applyAlignment="1">
      <alignment horizontal="right"/>
    </xf>
    <xf numFmtId="165" fontId="8" fillId="0" borderId="0" xfId="0" applyNumberFormat="1" applyFont="1"/>
    <xf numFmtId="165" fontId="9" fillId="0" borderId="0" xfId="1" applyNumberFormat="1" applyFont="1" applyAlignment="1">
      <alignment horizontal="right"/>
    </xf>
    <xf numFmtId="3" fontId="9" fillId="0" borderId="0" xfId="0" applyNumberFormat="1" applyFont="1"/>
    <xf numFmtId="0" fontId="8" fillId="0" borderId="0" xfId="0" applyFont="1" applyAlignment="1">
      <alignment horizontal="right"/>
    </xf>
    <xf numFmtId="165" fontId="3" fillId="5" borderId="0" xfId="0" applyNumberFormat="1" applyFont="1" applyFill="1"/>
    <xf numFmtId="165" fontId="14" fillId="5" borderId="0" xfId="2" applyNumberFormat="1" applyFont="1" applyFill="1"/>
    <xf numFmtId="0" fontId="3" fillId="5" borderId="0" xfId="0" applyFont="1" applyFill="1"/>
    <xf numFmtId="165" fontId="9" fillId="0" borderId="0" xfId="1" applyNumberFormat="1" applyFont="1"/>
    <xf numFmtId="0" fontId="9" fillId="0" borderId="0" xfId="0" applyFont="1" applyAlignment="1">
      <alignment horizontal="left"/>
    </xf>
    <xf numFmtId="164" fontId="8" fillId="0" borderId="0" xfId="1" applyFont="1"/>
    <xf numFmtId="2" fontId="8" fillId="0" borderId="0" xfId="1" applyNumberFormat="1" applyFont="1"/>
    <xf numFmtId="164" fontId="4" fillId="0" borderId="0" xfId="1" applyFont="1"/>
    <xf numFmtId="165" fontId="15" fillId="0" borderId="0" xfId="1" applyNumberFormat="1" applyFont="1"/>
    <xf numFmtId="0" fontId="16" fillId="0" borderId="0" xfId="0" applyFont="1" applyAlignment="1">
      <alignment horizontal="center"/>
    </xf>
    <xf numFmtId="0" fontId="12" fillId="0" borderId="0" xfId="0" applyFont="1"/>
    <xf numFmtId="0" fontId="15" fillId="0" borderId="0" xfId="0" applyFont="1"/>
    <xf numFmtId="0" fontId="6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" fontId="17" fillId="0" borderId="0" xfId="0" applyNumberFormat="1" applyFont="1" applyAlignment="1">
      <alignment horizontal="left"/>
    </xf>
    <xf numFmtId="0" fontId="19" fillId="0" borderId="0" xfId="0" applyFont="1"/>
    <xf numFmtId="165" fontId="20" fillId="5" borderId="2" xfId="0" applyNumberFormat="1" applyFont="1" applyFill="1" applyBorder="1"/>
    <xf numFmtId="2" fontId="9" fillId="0" borderId="0" xfId="0" applyNumberFormat="1" applyFont="1"/>
    <xf numFmtId="0" fontId="4" fillId="0" borderId="0" xfId="0" applyNumberFormat="1" applyFont="1"/>
    <xf numFmtId="0" fontId="14" fillId="0" borderId="0" xfId="2" applyNumberFormat="1" applyFont="1" applyFill="1"/>
    <xf numFmtId="0" fontId="9" fillId="0" borderId="0" xfId="0" applyNumberFormat="1" applyFont="1"/>
    <xf numFmtId="0" fontId="18" fillId="0" borderId="0" xfId="0" applyNumberFormat="1" applyFont="1"/>
    <xf numFmtId="0" fontId="8" fillId="0" borderId="0" xfId="0" applyNumberFormat="1" applyFont="1"/>
    <xf numFmtId="0" fontId="3" fillId="0" borderId="0" xfId="0" applyNumberFormat="1" applyFont="1"/>
    <xf numFmtId="0" fontId="15" fillId="0" borderId="0" xfId="0" applyNumberFormat="1" applyFont="1"/>
    <xf numFmtId="165" fontId="4" fillId="0" borderId="0" xfId="0" applyNumberFormat="1" applyFont="1" applyAlignment="1">
      <alignment horizontal="right"/>
    </xf>
  </cellXfs>
  <cellStyles count="4">
    <cellStyle name="Accent4" xfId="3" builtinId="41"/>
    <cellStyle name="Comma" xfId="1" builtinId="3"/>
    <cellStyle name="Neutral" xfId="2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31" zoomScaleNormal="100" workbookViewId="0">
      <selection activeCell="F63" sqref="F63"/>
    </sheetView>
  </sheetViews>
  <sheetFormatPr defaultColWidth="9.140625" defaultRowHeight="16.5" x14ac:dyDescent="0.3"/>
  <cols>
    <col min="1" max="1" width="27" style="1" customWidth="1"/>
    <col min="2" max="2" width="9.42578125" style="1" bestFit="1" customWidth="1"/>
    <col min="3" max="3" width="26.42578125" style="6" customWidth="1"/>
    <col min="4" max="4" width="32.85546875" style="1" customWidth="1"/>
    <col min="5" max="5" width="12.5703125" style="1" bestFit="1" customWidth="1"/>
    <col min="6" max="6" width="11.42578125" style="1" customWidth="1"/>
    <col min="7" max="7" width="10.7109375" style="1" customWidth="1"/>
    <col min="8" max="8" width="1.85546875" style="1" customWidth="1"/>
    <col min="9" max="9" width="0.42578125" style="1" hidden="1" customWidth="1"/>
    <col min="10" max="10" width="11.85546875" style="48" customWidth="1"/>
    <col min="11" max="11" width="7.5703125" style="1" customWidth="1"/>
    <col min="12" max="16384" width="9.140625" style="1"/>
  </cols>
  <sheetData>
    <row r="1" spans="1:10" s="3" customFormat="1" ht="25.5" x14ac:dyDescent="0.55000000000000004">
      <c r="A1" s="80" t="s">
        <v>0</v>
      </c>
      <c r="B1" s="80"/>
      <c r="C1" s="80"/>
      <c r="D1" s="80"/>
      <c r="E1" s="80"/>
      <c r="J1" s="47"/>
    </row>
    <row r="2" spans="1:10" ht="25.5" x14ac:dyDescent="0.55000000000000004">
      <c r="A2" s="80" t="s">
        <v>189</v>
      </c>
      <c r="B2" s="80"/>
      <c r="C2" s="80"/>
      <c r="D2" s="80"/>
      <c r="E2" s="80"/>
    </row>
    <row r="3" spans="1:10" ht="27.75" x14ac:dyDescent="0.45">
      <c r="A3" s="88" t="s">
        <v>188</v>
      </c>
      <c r="B3" s="2"/>
      <c r="C3" s="2"/>
      <c r="D3" s="2"/>
      <c r="E3" s="2"/>
    </row>
    <row r="4" spans="1:10" ht="22.5" customHeight="1" x14ac:dyDescent="0.55000000000000004">
      <c r="A4" s="72" t="s">
        <v>156</v>
      </c>
      <c r="B4" s="77" t="s">
        <v>156</v>
      </c>
      <c r="C4" s="77" t="s">
        <v>156</v>
      </c>
      <c r="D4" s="77"/>
      <c r="E4" s="2"/>
    </row>
    <row r="6" spans="1:10" s="3" customFormat="1" ht="18.75" x14ac:dyDescent="0.3">
      <c r="A6" s="11" t="s">
        <v>1</v>
      </c>
      <c r="F6" s="3" t="s">
        <v>190</v>
      </c>
      <c r="G6" s="60" t="s">
        <v>191</v>
      </c>
      <c r="J6" s="92"/>
    </row>
    <row r="7" spans="1:10" x14ac:dyDescent="0.3">
      <c r="B7" s="3"/>
      <c r="C7" s="3"/>
      <c r="D7" s="3"/>
      <c r="E7" s="60" t="s">
        <v>171</v>
      </c>
      <c r="F7" s="79" t="s">
        <v>187</v>
      </c>
      <c r="G7" s="39"/>
      <c r="J7" s="47"/>
    </row>
    <row r="8" spans="1:10" s="3" customFormat="1" x14ac:dyDescent="0.3">
      <c r="A8" s="3" t="s">
        <v>2</v>
      </c>
      <c r="B8" s="3" t="s">
        <v>3</v>
      </c>
      <c r="C8" s="5" t="s">
        <v>150</v>
      </c>
      <c r="D8" s="3" t="s">
        <v>154</v>
      </c>
      <c r="E8" s="3" t="s">
        <v>4</v>
      </c>
      <c r="G8" s="60"/>
      <c r="J8" s="47"/>
    </row>
    <row r="9" spans="1:10" s="3" customFormat="1" x14ac:dyDescent="0.3">
      <c r="C9" s="5"/>
      <c r="E9" s="3" t="s">
        <v>141</v>
      </c>
      <c r="G9" s="60"/>
      <c r="J9" s="47"/>
    </row>
    <row r="10" spans="1:10" x14ac:dyDescent="0.3">
      <c r="A10" s="1" t="s">
        <v>184</v>
      </c>
      <c r="B10" s="1">
        <v>1</v>
      </c>
      <c r="C10" s="6">
        <v>1801</v>
      </c>
      <c r="D10" s="1" t="s">
        <v>185</v>
      </c>
      <c r="E10" s="61">
        <v>1389</v>
      </c>
      <c r="F10" s="78">
        <v>1801</v>
      </c>
      <c r="G10" s="93">
        <v>1801</v>
      </c>
      <c r="H10" s="48"/>
      <c r="I10" s="42"/>
      <c r="J10" s="45"/>
    </row>
    <row r="11" spans="1:10" x14ac:dyDescent="0.3">
      <c r="A11" s="1" t="s">
        <v>6</v>
      </c>
      <c r="B11" s="1">
        <v>1</v>
      </c>
      <c r="C11" s="6">
        <v>7263</v>
      </c>
      <c r="D11" s="1" t="s">
        <v>151</v>
      </c>
      <c r="E11" s="61">
        <v>10531</v>
      </c>
      <c r="F11" s="78">
        <v>10531</v>
      </c>
      <c r="G11" s="93">
        <v>10531</v>
      </c>
      <c r="H11" s="48"/>
      <c r="I11" s="42"/>
      <c r="J11" s="45"/>
    </row>
    <row r="12" spans="1:10" x14ac:dyDescent="0.3">
      <c r="A12" s="1" t="s">
        <v>7</v>
      </c>
      <c r="B12" s="1">
        <v>1</v>
      </c>
      <c r="C12" s="6">
        <v>2901</v>
      </c>
      <c r="D12" s="1" t="s">
        <v>151</v>
      </c>
      <c r="E12" s="61">
        <v>4206</v>
      </c>
      <c r="F12" s="78">
        <v>4206</v>
      </c>
      <c r="G12" s="93">
        <v>4206</v>
      </c>
      <c r="H12" s="48"/>
      <c r="I12" s="42"/>
      <c r="J12" s="45"/>
    </row>
    <row r="13" spans="1:10" s="39" customFormat="1" x14ac:dyDescent="0.3">
      <c r="A13" s="39" t="s">
        <v>10</v>
      </c>
      <c r="B13" s="39">
        <v>1</v>
      </c>
      <c r="C13" s="41">
        <v>489</v>
      </c>
      <c r="D13" s="1" t="s">
        <v>151</v>
      </c>
      <c r="E13" s="61">
        <v>525</v>
      </c>
      <c r="F13" s="78">
        <v>525</v>
      </c>
      <c r="G13" s="93">
        <v>525</v>
      </c>
      <c r="H13" s="91"/>
      <c r="I13" s="42"/>
      <c r="J13" s="45"/>
    </row>
    <row r="14" spans="1:10" x14ac:dyDescent="0.3">
      <c r="A14" s="1" t="s">
        <v>11</v>
      </c>
      <c r="B14" s="1">
        <v>1</v>
      </c>
      <c r="C14" s="40">
        <v>600</v>
      </c>
      <c r="D14" s="1" t="s">
        <v>151</v>
      </c>
      <c r="E14" s="61">
        <v>745</v>
      </c>
      <c r="F14" s="78">
        <v>745</v>
      </c>
      <c r="G14" s="93">
        <v>745</v>
      </c>
      <c r="H14" s="48"/>
      <c r="I14" s="42"/>
      <c r="J14" s="45"/>
    </row>
    <row r="15" spans="1:10" x14ac:dyDescent="0.3">
      <c r="A15" s="1" t="s">
        <v>12</v>
      </c>
      <c r="B15" s="1">
        <v>1</v>
      </c>
      <c r="C15" s="40">
        <v>1</v>
      </c>
      <c r="D15" s="1" t="s">
        <v>152</v>
      </c>
      <c r="E15" s="61">
        <v>1432</v>
      </c>
      <c r="F15" s="78">
        <v>1432</v>
      </c>
      <c r="G15" s="93">
        <v>1432</v>
      </c>
      <c r="H15" s="48"/>
      <c r="I15" s="42"/>
      <c r="J15" s="45"/>
    </row>
    <row r="16" spans="1:10" x14ac:dyDescent="0.3">
      <c r="A16" s="1" t="s">
        <v>138</v>
      </c>
      <c r="B16" s="1">
        <v>1</v>
      </c>
      <c r="C16" s="40"/>
      <c r="E16" s="62">
        <v>0</v>
      </c>
      <c r="F16" s="78"/>
      <c r="G16" s="94"/>
      <c r="H16" s="48"/>
      <c r="I16" s="43"/>
      <c r="J16" s="45"/>
    </row>
    <row r="17" spans="1:11" x14ac:dyDescent="0.3">
      <c r="A17" s="39" t="s">
        <v>13</v>
      </c>
      <c r="B17" s="39">
        <v>15</v>
      </c>
      <c r="C17" s="40">
        <v>227</v>
      </c>
      <c r="D17" s="1" t="s">
        <v>18</v>
      </c>
      <c r="E17" s="62">
        <v>0</v>
      </c>
      <c r="F17" s="78"/>
      <c r="G17" s="94"/>
      <c r="H17" s="48"/>
      <c r="I17" s="43"/>
      <c r="J17" s="45"/>
    </row>
    <row r="18" spans="1:11" x14ac:dyDescent="0.3">
      <c r="A18" s="39" t="s">
        <v>14</v>
      </c>
      <c r="B18" s="39">
        <v>11</v>
      </c>
      <c r="C18" s="6">
        <v>80</v>
      </c>
      <c r="D18" s="1" t="s">
        <v>18</v>
      </c>
      <c r="E18" s="62">
        <v>0</v>
      </c>
      <c r="F18" s="78"/>
      <c r="G18" s="94"/>
      <c r="H18" s="48"/>
      <c r="I18" s="43"/>
      <c r="J18" s="45"/>
    </row>
    <row r="19" spans="1:11" x14ac:dyDescent="0.3">
      <c r="A19" s="39" t="s">
        <v>165</v>
      </c>
      <c r="B19" s="39">
        <v>2</v>
      </c>
      <c r="C19" s="71">
        <v>199</v>
      </c>
      <c r="D19" s="39" t="s">
        <v>166</v>
      </c>
      <c r="E19" s="62"/>
      <c r="F19" s="78"/>
      <c r="G19" s="94"/>
      <c r="H19" s="48"/>
      <c r="I19" s="43"/>
      <c r="J19" s="45"/>
    </row>
    <row r="20" spans="1:11" x14ac:dyDescent="0.3">
      <c r="A20" s="39" t="s">
        <v>165</v>
      </c>
      <c r="B20" s="39">
        <v>2</v>
      </c>
      <c r="C20" s="71">
        <v>210</v>
      </c>
      <c r="D20" s="39" t="s">
        <v>166</v>
      </c>
      <c r="E20" s="62"/>
      <c r="F20" s="78"/>
      <c r="G20" s="94"/>
      <c r="H20" s="48"/>
      <c r="I20" s="43"/>
      <c r="J20" s="45"/>
    </row>
    <row r="21" spans="1:11" x14ac:dyDescent="0.3">
      <c r="A21" s="1" t="s">
        <v>15</v>
      </c>
      <c r="B21" s="1">
        <v>6</v>
      </c>
      <c r="C21" s="6">
        <v>1</v>
      </c>
      <c r="D21" s="1" t="s">
        <v>19</v>
      </c>
      <c r="E21" s="62">
        <v>0</v>
      </c>
      <c r="F21" s="78"/>
      <c r="G21" s="94"/>
      <c r="H21" s="48"/>
      <c r="I21" s="43"/>
      <c r="J21" s="45"/>
    </row>
    <row r="22" spans="1:11" x14ac:dyDescent="0.3">
      <c r="A22" s="1" t="s">
        <v>164</v>
      </c>
      <c r="B22" s="1">
        <v>3</v>
      </c>
      <c r="C22" s="6">
        <v>172</v>
      </c>
      <c r="E22" s="62">
        <v>0</v>
      </c>
      <c r="F22" s="78"/>
      <c r="G22" s="94"/>
      <c r="H22" s="48"/>
      <c r="I22" s="43"/>
      <c r="J22" s="45"/>
    </row>
    <row r="23" spans="1:11" x14ac:dyDescent="0.3">
      <c r="A23" s="1" t="s">
        <v>145</v>
      </c>
      <c r="B23" s="1">
        <v>1</v>
      </c>
      <c r="C23" s="6">
        <v>2580</v>
      </c>
      <c r="D23" s="1" t="s">
        <v>153</v>
      </c>
      <c r="E23" s="61">
        <v>2764</v>
      </c>
      <c r="F23" s="78">
        <v>2764</v>
      </c>
      <c r="G23" s="94">
        <v>2764</v>
      </c>
      <c r="H23" s="48"/>
      <c r="I23" s="43"/>
      <c r="J23" s="45"/>
    </row>
    <row r="24" spans="1:11" x14ac:dyDescent="0.3">
      <c r="A24" s="63" t="s">
        <v>174</v>
      </c>
      <c r="C24" s="71" t="s">
        <v>156</v>
      </c>
      <c r="D24" s="67" t="s">
        <v>173</v>
      </c>
      <c r="E24" s="90">
        <f>SUM(E10:E23)</f>
        <v>21592</v>
      </c>
      <c r="F24" s="89">
        <f>SUM(F10:F23)</f>
        <v>22004</v>
      </c>
      <c r="G24" s="95">
        <f>SUM(G10:G23)</f>
        <v>22004</v>
      </c>
      <c r="H24" s="48"/>
      <c r="I24" s="43"/>
      <c r="J24" s="47"/>
    </row>
    <row r="25" spans="1:11" x14ac:dyDescent="0.3">
      <c r="A25" s="56"/>
      <c r="C25" s="54"/>
      <c r="E25" s="68"/>
      <c r="F25" s="78"/>
      <c r="G25" s="94"/>
      <c r="H25" s="48"/>
      <c r="I25" s="43"/>
      <c r="J25" s="47"/>
    </row>
    <row r="26" spans="1:11" x14ac:dyDescent="0.3">
      <c r="E26" s="68"/>
      <c r="F26" s="78"/>
      <c r="G26" s="94"/>
      <c r="H26" s="48"/>
      <c r="I26" s="43"/>
      <c r="J26" s="47"/>
    </row>
    <row r="27" spans="1:11" x14ac:dyDescent="0.3">
      <c r="A27" s="1" t="s">
        <v>9</v>
      </c>
      <c r="B27" s="1">
        <v>1</v>
      </c>
      <c r="C27" s="40">
        <v>1858</v>
      </c>
      <c r="D27" s="1" t="s">
        <v>155</v>
      </c>
      <c r="E27" s="61">
        <v>2695</v>
      </c>
      <c r="F27" s="78">
        <v>2695</v>
      </c>
      <c r="G27" s="93">
        <v>2695</v>
      </c>
      <c r="H27" s="48"/>
      <c r="I27" s="42"/>
      <c r="J27" s="47"/>
      <c r="K27" s="3"/>
    </row>
    <row r="28" spans="1:11" x14ac:dyDescent="0.3">
      <c r="C28" s="40"/>
      <c r="E28" s="69" t="s">
        <v>156</v>
      </c>
      <c r="F28" s="78"/>
      <c r="G28" s="93"/>
      <c r="H28" s="48"/>
      <c r="I28" s="42"/>
      <c r="J28" s="47"/>
      <c r="K28" s="3"/>
    </row>
    <row r="29" spans="1:11" x14ac:dyDescent="0.3">
      <c r="A29" s="1" t="s">
        <v>139</v>
      </c>
      <c r="B29" s="1">
        <v>1</v>
      </c>
      <c r="C29" s="40">
        <v>1775</v>
      </c>
      <c r="D29" s="1" t="s">
        <v>151</v>
      </c>
      <c r="E29" s="61">
        <v>2247</v>
      </c>
      <c r="F29" s="78">
        <v>2247</v>
      </c>
      <c r="G29" s="94">
        <v>2247</v>
      </c>
      <c r="H29" s="48"/>
      <c r="I29" s="42"/>
      <c r="J29" s="47"/>
      <c r="K29" s="3"/>
    </row>
    <row r="30" spans="1:11" x14ac:dyDescent="0.3">
      <c r="A30" s="1" t="s">
        <v>146</v>
      </c>
      <c r="B30" s="1">
        <v>1</v>
      </c>
      <c r="D30" s="1" t="s">
        <v>147</v>
      </c>
      <c r="E30" s="61"/>
      <c r="F30" s="78"/>
      <c r="G30" s="94"/>
      <c r="H30" s="48"/>
      <c r="I30" s="43"/>
      <c r="J30" s="47"/>
      <c r="K30" s="3"/>
    </row>
    <row r="31" spans="1:11" x14ac:dyDescent="0.3">
      <c r="E31" s="61"/>
      <c r="F31" s="78"/>
      <c r="G31" s="94"/>
      <c r="H31" s="48"/>
      <c r="I31" s="43"/>
      <c r="J31" s="47"/>
      <c r="K31" s="3"/>
    </row>
    <row r="32" spans="1:11" x14ac:dyDescent="0.3">
      <c r="A32" s="1" t="s">
        <v>8</v>
      </c>
      <c r="B32" s="1">
        <v>1</v>
      </c>
      <c r="C32" s="40">
        <v>833</v>
      </c>
      <c r="D32" s="1" t="s">
        <v>186</v>
      </c>
      <c r="E32" s="61">
        <v>833</v>
      </c>
      <c r="F32" s="78">
        <v>833</v>
      </c>
      <c r="G32" s="93">
        <v>833</v>
      </c>
      <c r="H32" s="48"/>
      <c r="I32" s="42"/>
      <c r="J32" s="47"/>
      <c r="K32" s="3"/>
    </row>
    <row r="33" spans="1:11" x14ac:dyDescent="0.3">
      <c r="A33" s="1" t="s">
        <v>158</v>
      </c>
      <c r="D33" s="46" t="s">
        <v>157</v>
      </c>
      <c r="E33" s="68" t="s">
        <v>156</v>
      </c>
      <c r="F33" s="78"/>
      <c r="G33" s="94"/>
      <c r="H33" s="48"/>
      <c r="I33" s="43"/>
      <c r="J33" s="47"/>
    </row>
    <row r="34" spans="1:11" x14ac:dyDescent="0.3">
      <c r="E34" s="70"/>
      <c r="F34" s="78"/>
      <c r="G34" s="94"/>
      <c r="H34" s="48"/>
      <c r="I34" s="43"/>
      <c r="J34" s="47"/>
    </row>
    <row r="35" spans="1:11" x14ac:dyDescent="0.3">
      <c r="A35" s="1" t="s">
        <v>16</v>
      </c>
      <c r="B35" s="1">
        <v>9</v>
      </c>
      <c r="C35" s="6">
        <v>1</v>
      </c>
      <c r="D35" s="1" t="s">
        <v>19</v>
      </c>
      <c r="E35" s="68">
        <f t="shared" ref="E35" si="0">+B35*C35</f>
        <v>9</v>
      </c>
      <c r="F35" s="78">
        <v>9</v>
      </c>
      <c r="G35" s="94">
        <v>9</v>
      </c>
      <c r="H35" s="48"/>
      <c r="I35" s="43"/>
      <c r="J35" s="47"/>
    </row>
    <row r="36" spans="1:11" x14ac:dyDescent="0.3">
      <c r="D36" s="63" t="s">
        <v>175</v>
      </c>
      <c r="E36" s="64">
        <f>SUM(E24:E35)</f>
        <v>27376</v>
      </c>
      <c r="F36" s="79">
        <f>SUM(F24:F35)</f>
        <v>27788</v>
      </c>
      <c r="G36" s="96">
        <v>27788</v>
      </c>
      <c r="H36" s="48"/>
      <c r="I36" s="43"/>
      <c r="J36" s="47"/>
    </row>
    <row r="37" spans="1:11" x14ac:dyDescent="0.3">
      <c r="F37" s="53"/>
      <c r="G37" s="97" t="s">
        <v>156</v>
      </c>
      <c r="H37" s="48"/>
      <c r="I37" s="43"/>
      <c r="J37" s="47"/>
    </row>
    <row r="38" spans="1:11" x14ac:dyDescent="0.3">
      <c r="A38" s="3" t="s">
        <v>17</v>
      </c>
      <c r="B38" s="3" t="s">
        <v>88</v>
      </c>
      <c r="C38" s="5" t="s">
        <v>89</v>
      </c>
      <c r="D38" s="5" t="str">
        <f>+D8</f>
        <v>Basis of value for insurance</v>
      </c>
      <c r="E38" s="53" t="s">
        <v>156</v>
      </c>
      <c r="F38" s="1" t="s">
        <v>156</v>
      </c>
      <c r="G38" s="97" t="s">
        <v>156</v>
      </c>
      <c r="H38" s="48"/>
      <c r="I38" s="43"/>
      <c r="J38" s="47"/>
    </row>
    <row r="39" spans="1:11" x14ac:dyDescent="0.3">
      <c r="A39" s="3"/>
      <c r="B39" s="3"/>
      <c r="G39" s="97">
        <f>SUM(G24:G35)</f>
        <v>27788</v>
      </c>
      <c r="H39" s="48"/>
      <c r="I39" s="43"/>
      <c r="J39" s="47"/>
      <c r="K39" s="55" t="s">
        <v>167</v>
      </c>
    </row>
    <row r="40" spans="1:11" x14ac:dyDescent="0.3">
      <c r="A40" s="1" t="s">
        <v>20</v>
      </c>
      <c r="B40" s="28">
        <v>3.35</v>
      </c>
      <c r="C40" s="6">
        <v>8500</v>
      </c>
      <c r="D40" s="24" t="s">
        <v>24</v>
      </c>
      <c r="E40" s="7">
        <f t="shared" ref="E40:E46" si="1">+B40*C40</f>
        <v>28475</v>
      </c>
      <c r="F40" s="1" t="s">
        <v>128</v>
      </c>
      <c r="I40" s="43"/>
      <c r="J40" s="47"/>
    </row>
    <row r="41" spans="1:11" x14ac:dyDescent="0.3">
      <c r="A41" s="1" t="s">
        <v>93</v>
      </c>
      <c r="B41" s="28">
        <v>0.14000000000000001</v>
      </c>
      <c r="C41" s="6">
        <v>8500</v>
      </c>
      <c r="D41" s="24" t="s">
        <v>26</v>
      </c>
      <c r="E41" s="7">
        <f t="shared" si="1"/>
        <v>1190</v>
      </c>
      <c r="F41" s="1" t="s">
        <v>127</v>
      </c>
      <c r="I41" s="43"/>
      <c r="J41" s="47"/>
    </row>
    <row r="42" spans="1:11" x14ac:dyDescent="0.3">
      <c r="A42" s="1" t="s">
        <v>94</v>
      </c>
      <c r="B42" s="28">
        <v>0.12</v>
      </c>
      <c r="C42" s="6">
        <v>8500</v>
      </c>
      <c r="D42" s="24" t="s">
        <v>25</v>
      </c>
      <c r="E42" s="7">
        <f t="shared" si="1"/>
        <v>1020</v>
      </c>
      <c r="F42" s="1" t="s">
        <v>123</v>
      </c>
      <c r="G42" s="1" t="s">
        <v>124</v>
      </c>
      <c r="I42" s="44"/>
      <c r="J42" s="47"/>
    </row>
    <row r="43" spans="1:11" x14ac:dyDescent="0.3">
      <c r="A43" s="1" t="s">
        <v>21</v>
      </c>
      <c r="B43" s="28">
        <v>0.11600000000000001</v>
      </c>
      <c r="C43" s="6">
        <v>8500</v>
      </c>
      <c r="D43" s="24" t="s">
        <v>135</v>
      </c>
      <c r="E43" s="7">
        <f t="shared" ref="E43" si="2">+B43*C43</f>
        <v>986</v>
      </c>
      <c r="F43" s="1" t="s">
        <v>134</v>
      </c>
      <c r="I43" s="44"/>
      <c r="J43" s="47"/>
    </row>
    <row r="44" spans="1:11" x14ac:dyDescent="0.3">
      <c r="A44" s="1" t="s">
        <v>39</v>
      </c>
      <c r="B44" s="28">
        <v>0.75</v>
      </c>
      <c r="C44" s="6">
        <v>8500</v>
      </c>
      <c r="D44" s="24" t="s">
        <v>27</v>
      </c>
      <c r="E44" s="7">
        <f t="shared" si="1"/>
        <v>6375</v>
      </c>
      <c r="F44" s="1" t="s">
        <v>130</v>
      </c>
      <c r="I44" s="44"/>
      <c r="J44" s="47"/>
    </row>
    <row r="45" spans="1:11" x14ac:dyDescent="0.3">
      <c r="A45" s="1" t="s">
        <v>22</v>
      </c>
      <c r="B45" s="28">
        <v>0.13600000000000001</v>
      </c>
      <c r="C45" s="6">
        <v>8500</v>
      </c>
      <c r="E45" s="7">
        <f t="shared" si="1"/>
        <v>1156</v>
      </c>
      <c r="F45" s="1" t="s">
        <v>125</v>
      </c>
      <c r="G45" s="1" t="s">
        <v>126</v>
      </c>
      <c r="I45" s="44"/>
      <c r="J45" s="47"/>
    </row>
    <row r="46" spans="1:11" x14ac:dyDescent="0.3">
      <c r="A46" s="1" t="s">
        <v>23</v>
      </c>
      <c r="B46" s="28">
        <v>0.62</v>
      </c>
      <c r="C46" s="6">
        <v>8500</v>
      </c>
      <c r="E46" s="7">
        <f t="shared" si="1"/>
        <v>5270</v>
      </c>
      <c r="F46" s="1" t="s">
        <v>129</v>
      </c>
      <c r="I46" s="44"/>
      <c r="J46" s="47"/>
    </row>
    <row r="47" spans="1:11" x14ac:dyDescent="0.3">
      <c r="D47" s="1" t="s">
        <v>182</v>
      </c>
      <c r="E47" s="9">
        <f>SUM(E40:E46)</f>
        <v>44472</v>
      </c>
      <c r="I47" s="43"/>
      <c r="J47" s="47" t="s">
        <v>156</v>
      </c>
    </row>
    <row r="48" spans="1:11" x14ac:dyDescent="0.3">
      <c r="C48" s="58" t="s">
        <v>169</v>
      </c>
      <c r="D48" s="39" t="s">
        <v>159</v>
      </c>
      <c r="E48" s="49">
        <v>46260</v>
      </c>
    </row>
    <row r="49" spans="1:10" x14ac:dyDescent="0.3">
      <c r="C49" s="65" t="s">
        <v>170</v>
      </c>
      <c r="D49" s="39" t="s">
        <v>159</v>
      </c>
      <c r="E49" s="66">
        <v>47648</v>
      </c>
      <c r="F49" s="79" t="s">
        <v>156</v>
      </c>
      <c r="J49" s="1"/>
    </row>
    <row r="50" spans="1:10" x14ac:dyDescent="0.3">
      <c r="B50" s="76" t="s">
        <v>156</v>
      </c>
      <c r="D50" s="5" t="s">
        <v>195</v>
      </c>
      <c r="F50" s="98">
        <v>50030</v>
      </c>
      <c r="G50" s="1">
        <v>50030</v>
      </c>
      <c r="J50" s="1"/>
    </row>
    <row r="51" spans="1:10" ht="17.25" thickBot="1" x14ac:dyDescent="0.35">
      <c r="C51" s="60" t="s">
        <v>180</v>
      </c>
      <c r="E51" s="8">
        <f>SUM(E36,E49)</f>
        <v>75024</v>
      </c>
      <c r="F51" s="98" t="s">
        <v>156</v>
      </c>
    </row>
    <row r="52" spans="1:10" x14ac:dyDescent="0.3">
      <c r="E52" s="59"/>
      <c r="F52" s="97"/>
    </row>
    <row r="53" spans="1:10" x14ac:dyDescent="0.3">
      <c r="C53" s="3" t="s">
        <v>181</v>
      </c>
      <c r="D53" s="3"/>
      <c r="E53" s="60">
        <v>5625</v>
      </c>
      <c r="F53" s="98">
        <v>5625</v>
      </c>
      <c r="G53" s="3">
        <v>5390</v>
      </c>
    </row>
    <row r="54" spans="1:10" x14ac:dyDescent="0.3">
      <c r="D54" s="67" t="s">
        <v>172</v>
      </c>
      <c r="E54" s="64">
        <f>SUM(E51:E53)</f>
        <v>80649</v>
      </c>
      <c r="F54" s="98">
        <v>83434</v>
      </c>
      <c r="G54" s="99">
        <f>SUM(G39:G53)</f>
        <v>83208</v>
      </c>
    </row>
    <row r="55" spans="1:10" x14ac:dyDescent="0.3">
      <c r="G55" s="1" t="s">
        <v>156</v>
      </c>
    </row>
    <row r="56" spans="1:10" x14ac:dyDescent="0.3">
      <c r="A56" s="1" t="s">
        <v>148</v>
      </c>
    </row>
    <row r="57" spans="1:10" x14ac:dyDescent="0.3">
      <c r="A57" s="1" t="s">
        <v>131</v>
      </c>
    </row>
    <row r="58" spans="1:10" x14ac:dyDescent="0.3">
      <c r="A58" s="1" t="s">
        <v>149</v>
      </c>
    </row>
    <row r="59" spans="1:10" x14ac:dyDescent="0.3">
      <c r="A59" s="1" t="s">
        <v>136</v>
      </c>
    </row>
    <row r="60" spans="1:10" x14ac:dyDescent="0.3">
      <c r="A60" s="1" t="s">
        <v>137</v>
      </c>
    </row>
    <row r="61" spans="1:10" x14ac:dyDescent="0.3">
      <c r="A61" s="1" t="s">
        <v>132</v>
      </c>
      <c r="F61" s="1" t="s">
        <v>156</v>
      </c>
    </row>
    <row r="62" spans="1:10" x14ac:dyDescent="0.3">
      <c r="A62" s="1" t="s">
        <v>133</v>
      </c>
      <c r="F62" s="1" t="s">
        <v>156</v>
      </c>
    </row>
    <row r="63" spans="1:10" x14ac:dyDescent="0.3">
      <c r="F63" s="1" t="s">
        <v>156</v>
      </c>
    </row>
  </sheetData>
  <mergeCells count="2">
    <mergeCell ref="A1:E1"/>
    <mergeCell ref="A2:E2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8"/>
  <sheetViews>
    <sheetView topLeftCell="A82" zoomScaleNormal="100" workbookViewId="0">
      <selection activeCell="C70" sqref="C70"/>
    </sheetView>
  </sheetViews>
  <sheetFormatPr defaultColWidth="9.140625" defaultRowHeight="16.5" x14ac:dyDescent="0.3"/>
  <cols>
    <col min="1" max="1" width="27.42578125" style="1" customWidth="1"/>
    <col min="2" max="2" width="10.140625" style="1" bestFit="1" customWidth="1"/>
    <col min="3" max="3" width="15.5703125" style="4" customWidth="1"/>
    <col min="4" max="4" width="14.5703125" style="31" bestFit="1" customWidth="1"/>
    <col min="5" max="5" width="32.42578125" style="1" bestFit="1" customWidth="1"/>
    <col min="6" max="6" width="18.42578125" style="1" bestFit="1" customWidth="1"/>
    <col min="7" max="16384" width="9.140625" style="1"/>
  </cols>
  <sheetData>
    <row r="1" spans="1:8" ht="25.5" x14ac:dyDescent="0.55000000000000004">
      <c r="A1" s="84" t="s">
        <v>0</v>
      </c>
      <c r="B1" s="84"/>
      <c r="C1" s="84"/>
      <c r="D1" s="84"/>
      <c r="E1" s="84"/>
      <c r="F1" s="84"/>
    </row>
    <row r="2" spans="1:8" ht="18.95" x14ac:dyDescent="0.45">
      <c r="A2" s="83" t="s">
        <v>42</v>
      </c>
      <c r="B2" s="83"/>
      <c r="C2" s="83"/>
      <c r="D2" s="83"/>
      <c r="E2" s="83"/>
      <c r="F2" s="83"/>
    </row>
    <row r="3" spans="1:8" s="27" customFormat="1" ht="33.75" customHeight="1" x14ac:dyDescent="0.3">
      <c r="A3" s="13" t="s">
        <v>28</v>
      </c>
      <c r="B3" s="19" t="s">
        <v>29</v>
      </c>
      <c r="C3" s="20" t="s">
        <v>33</v>
      </c>
      <c r="D3" s="29" t="s">
        <v>143</v>
      </c>
      <c r="E3" s="19" t="s">
        <v>30</v>
      </c>
      <c r="F3" s="19" t="s">
        <v>31</v>
      </c>
      <c r="H3" s="53"/>
    </row>
    <row r="4" spans="1:8" ht="20.25" customHeight="1" x14ac:dyDescent="0.35">
      <c r="A4" s="14" t="s">
        <v>5</v>
      </c>
      <c r="B4" s="16">
        <v>2023</v>
      </c>
      <c r="C4" s="51">
        <f>+Valuation!C10</f>
        <v>1801</v>
      </c>
      <c r="D4" s="38">
        <v>1801</v>
      </c>
      <c r="E4" s="14" t="s">
        <v>36</v>
      </c>
      <c r="F4" s="14"/>
      <c r="H4" s="53"/>
    </row>
    <row r="5" spans="1:8" ht="20.25" customHeight="1" x14ac:dyDescent="0.35">
      <c r="A5" s="14" t="s">
        <v>6</v>
      </c>
      <c r="B5" s="14" t="s">
        <v>32</v>
      </c>
      <c r="C5" s="15">
        <f>+Valuation!C11</f>
        <v>7263</v>
      </c>
      <c r="D5" s="38">
        <v>10531</v>
      </c>
      <c r="E5" s="14" t="s">
        <v>37</v>
      </c>
      <c r="F5" s="14"/>
      <c r="H5" s="53"/>
    </row>
    <row r="6" spans="1:8" ht="20.25" customHeight="1" x14ac:dyDescent="0.35">
      <c r="A6" s="14" t="s">
        <v>138</v>
      </c>
      <c r="B6" s="14" t="s">
        <v>32</v>
      </c>
      <c r="C6" s="14" t="s">
        <v>32</v>
      </c>
      <c r="D6" s="30" t="s">
        <v>35</v>
      </c>
      <c r="E6" s="14" t="s">
        <v>6</v>
      </c>
      <c r="F6" s="14"/>
      <c r="H6" s="53"/>
    </row>
    <row r="7" spans="1:8" ht="20.25" customHeight="1" x14ac:dyDescent="0.35">
      <c r="A7" s="14" t="s">
        <v>7</v>
      </c>
      <c r="B7" s="14" t="s">
        <v>32</v>
      </c>
      <c r="C7" s="15">
        <f>+Valuation!C12</f>
        <v>2901</v>
      </c>
      <c r="D7" s="38">
        <v>4206</v>
      </c>
      <c r="E7" s="14" t="s">
        <v>37</v>
      </c>
      <c r="F7" s="14"/>
      <c r="H7" s="53"/>
    </row>
    <row r="8" spans="1:8" ht="20.25" customHeight="1" x14ac:dyDescent="0.35">
      <c r="A8" s="14" t="s">
        <v>160</v>
      </c>
      <c r="B8" s="16">
        <v>2016</v>
      </c>
      <c r="C8" s="15">
        <f>+Valuation!C32</f>
        <v>833</v>
      </c>
      <c r="D8" s="38">
        <v>833</v>
      </c>
      <c r="E8" s="14" t="s">
        <v>38</v>
      </c>
      <c r="F8" s="14"/>
      <c r="H8" s="53"/>
    </row>
    <row r="9" spans="1:8" ht="20.25" customHeight="1" x14ac:dyDescent="0.35">
      <c r="A9" s="14" t="s">
        <v>9</v>
      </c>
      <c r="B9" s="16">
        <v>2000</v>
      </c>
      <c r="C9" s="15">
        <f>+Valuation!C27</f>
        <v>1858</v>
      </c>
      <c r="D9" s="38">
        <v>2695</v>
      </c>
      <c r="E9" s="14" t="s">
        <v>39</v>
      </c>
      <c r="F9" s="14"/>
      <c r="H9" s="53"/>
    </row>
    <row r="10" spans="1:8" ht="20.25" customHeight="1" x14ac:dyDescent="0.35">
      <c r="A10" s="14" t="s">
        <v>10</v>
      </c>
      <c r="B10" s="16">
        <v>2000</v>
      </c>
      <c r="C10" s="15">
        <f>+Valuation!C13</f>
        <v>489</v>
      </c>
      <c r="D10" s="38">
        <v>525</v>
      </c>
      <c r="E10" s="14" t="s">
        <v>39</v>
      </c>
      <c r="F10" s="14"/>
      <c r="H10" s="53"/>
    </row>
    <row r="11" spans="1:8" ht="20.25" customHeight="1" x14ac:dyDescent="0.35">
      <c r="A11" s="14" t="s">
        <v>11</v>
      </c>
      <c r="B11" s="16">
        <v>2009</v>
      </c>
      <c r="C11" s="15">
        <f>+Valuation!C14</f>
        <v>600</v>
      </c>
      <c r="D11" s="38">
        <v>745</v>
      </c>
      <c r="E11" s="14" t="s">
        <v>40</v>
      </c>
      <c r="F11" s="14"/>
      <c r="H11" s="53"/>
    </row>
    <row r="12" spans="1:8" ht="20.25" customHeight="1" x14ac:dyDescent="0.35">
      <c r="A12" s="14" t="s">
        <v>139</v>
      </c>
      <c r="B12" s="16">
        <v>2012</v>
      </c>
      <c r="C12" s="15">
        <f>+Valuation!C29</f>
        <v>1775</v>
      </c>
      <c r="D12" s="38">
        <v>2247</v>
      </c>
      <c r="E12" s="14" t="s">
        <v>142</v>
      </c>
      <c r="F12" s="14"/>
      <c r="H12" s="53"/>
    </row>
    <row r="13" spans="1:8" ht="20.25" customHeight="1" x14ac:dyDescent="0.35">
      <c r="A13" s="14" t="s">
        <v>12</v>
      </c>
      <c r="B13" s="16">
        <v>2009</v>
      </c>
      <c r="C13" s="15">
        <v>1</v>
      </c>
      <c r="D13" s="38">
        <v>1432</v>
      </c>
      <c r="E13" s="14" t="s">
        <v>41</v>
      </c>
      <c r="F13" s="14"/>
      <c r="H13" s="53"/>
    </row>
    <row r="14" spans="1:8" ht="20.25" customHeight="1" x14ac:dyDescent="0.35">
      <c r="A14" s="14" t="s">
        <v>145</v>
      </c>
      <c r="B14" s="16">
        <v>2019</v>
      </c>
      <c r="C14" s="15">
        <f>+Valuation!C23</f>
        <v>2580</v>
      </c>
      <c r="D14" s="38">
        <v>2764</v>
      </c>
      <c r="E14" s="14" t="s">
        <v>37</v>
      </c>
      <c r="F14" s="14"/>
      <c r="H14" s="53"/>
    </row>
    <row r="15" spans="1:8" ht="14.45" x14ac:dyDescent="0.35">
      <c r="D15" s="31">
        <f>SUM(D4:D14)</f>
        <v>27779</v>
      </c>
      <c r="E15" s="78" t="s">
        <v>156</v>
      </c>
      <c r="H15" s="53"/>
    </row>
    <row r="16" spans="1:8" ht="20.25" customHeight="1" x14ac:dyDescent="0.45">
      <c r="A16" s="85" t="s">
        <v>13</v>
      </c>
      <c r="B16" s="85"/>
      <c r="C16" s="85"/>
      <c r="D16" s="85"/>
      <c r="E16" s="85"/>
      <c r="F16" s="85"/>
      <c r="H16" s="53"/>
    </row>
    <row r="17" spans="1:8" ht="29.25" customHeight="1" x14ac:dyDescent="0.3">
      <c r="A17" s="13" t="s">
        <v>28</v>
      </c>
      <c r="B17" s="19" t="s">
        <v>29</v>
      </c>
      <c r="C17" s="20" t="s">
        <v>44</v>
      </c>
      <c r="D17" s="29" t="s">
        <v>34</v>
      </c>
      <c r="E17" s="19" t="s">
        <v>30</v>
      </c>
      <c r="F17" s="19" t="s">
        <v>31</v>
      </c>
      <c r="H17" s="53"/>
    </row>
    <row r="18" spans="1:8" ht="20.25" customHeight="1" x14ac:dyDescent="0.35">
      <c r="A18" s="14" t="s">
        <v>43</v>
      </c>
      <c r="B18" s="14" t="s">
        <v>32</v>
      </c>
      <c r="C18" s="15">
        <f>+Valuation!$C$17</f>
        <v>227</v>
      </c>
      <c r="D18" s="30" t="s">
        <v>35</v>
      </c>
      <c r="E18" s="14" t="s">
        <v>45</v>
      </c>
      <c r="F18" s="14"/>
    </row>
    <row r="19" spans="1:8" ht="20.25" customHeight="1" x14ac:dyDescent="0.35">
      <c r="A19" s="14" t="s">
        <v>43</v>
      </c>
      <c r="B19" s="14" t="s">
        <v>32</v>
      </c>
      <c r="C19" s="15">
        <f>+Valuation!$C$17</f>
        <v>227</v>
      </c>
      <c r="D19" s="30" t="s">
        <v>35</v>
      </c>
      <c r="E19" s="14" t="s">
        <v>46</v>
      </c>
      <c r="F19" s="14"/>
    </row>
    <row r="20" spans="1:8" ht="20.25" customHeight="1" x14ac:dyDescent="0.3">
      <c r="A20" s="14" t="s">
        <v>192</v>
      </c>
      <c r="B20" s="14">
        <v>2025</v>
      </c>
      <c r="C20" s="15">
        <v>1</v>
      </c>
      <c r="D20" s="30" t="s">
        <v>35</v>
      </c>
      <c r="E20" s="14" t="s">
        <v>70</v>
      </c>
      <c r="F20" s="14"/>
    </row>
    <row r="21" spans="1:8" ht="20.25" customHeight="1" x14ac:dyDescent="0.35">
      <c r="A21" s="57" t="s">
        <v>168</v>
      </c>
      <c r="B21" s="16"/>
      <c r="C21" s="30">
        <v>227</v>
      </c>
      <c r="D21" s="30" t="s">
        <v>35</v>
      </c>
      <c r="E21" s="14" t="s">
        <v>70</v>
      </c>
      <c r="F21" s="52"/>
    </row>
    <row r="22" spans="1:8" ht="20.25" customHeight="1" x14ac:dyDescent="0.35">
      <c r="A22" s="14" t="s">
        <v>47</v>
      </c>
      <c r="B22" s="16">
        <v>1995</v>
      </c>
      <c r="C22" s="15">
        <f>+Valuation!$C$17</f>
        <v>227</v>
      </c>
      <c r="D22" s="30" t="s">
        <v>35</v>
      </c>
      <c r="E22" s="14" t="s">
        <v>48</v>
      </c>
      <c r="F22" s="14"/>
    </row>
    <row r="23" spans="1:8" ht="20.25" customHeight="1" x14ac:dyDescent="0.3">
      <c r="A23" s="14" t="s">
        <v>50</v>
      </c>
      <c r="B23" s="16">
        <v>1997</v>
      </c>
      <c r="C23" s="15">
        <f>+Valuation!$C$17</f>
        <v>227</v>
      </c>
      <c r="D23" s="30" t="s">
        <v>35</v>
      </c>
      <c r="E23" s="14" t="s">
        <v>49</v>
      </c>
      <c r="F23" s="14"/>
    </row>
    <row r="24" spans="1:8" ht="20.25" customHeight="1" x14ac:dyDescent="0.3">
      <c r="A24" s="14" t="s">
        <v>51</v>
      </c>
      <c r="B24" s="16">
        <v>1995</v>
      </c>
      <c r="C24" s="15">
        <f>+Valuation!$C$17</f>
        <v>227</v>
      </c>
      <c r="D24" s="30" t="s">
        <v>35</v>
      </c>
      <c r="E24" s="14" t="s">
        <v>52</v>
      </c>
      <c r="F24" s="14"/>
    </row>
    <row r="25" spans="1:8" ht="20.25" customHeight="1" x14ac:dyDescent="0.3">
      <c r="A25" s="14" t="s">
        <v>43</v>
      </c>
      <c r="B25" s="14" t="s">
        <v>32</v>
      </c>
      <c r="C25" s="15">
        <f>+Valuation!$C$17</f>
        <v>227</v>
      </c>
      <c r="D25" s="30" t="s">
        <v>35</v>
      </c>
      <c r="E25" s="14" t="s">
        <v>53</v>
      </c>
      <c r="F25" s="14"/>
    </row>
    <row r="26" spans="1:8" ht="20.25" customHeight="1" x14ac:dyDescent="0.3">
      <c r="A26" s="14" t="s">
        <v>43</v>
      </c>
      <c r="B26" s="14" t="s">
        <v>32</v>
      </c>
      <c r="C26" s="15">
        <f>+Valuation!$C$17</f>
        <v>227</v>
      </c>
      <c r="D26" s="30" t="s">
        <v>35</v>
      </c>
      <c r="E26" s="14" t="s">
        <v>54</v>
      </c>
      <c r="F26" s="14"/>
    </row>
    <row r="27" spans="1:8" ht="20.25" customHeight="1" x14ac:dyDescent="0.3">
      <c r="A27" s="57" t="s">
        <v>178</v>
      </c>
      <c r="B27" s="14" t="s">
        <v>32</v>
      </c>
      <c r="C27" s="15">
        <f>+Valuation!$C$17</f>
        <v>227</v>
      </c>
      <c r="D27" s="30" t="s">
        <v>35</v>
      </c>
      <c r="E27" s="14" t="s">
        <v>55</v>
      </c>
      <c r="F27" s="14"/>
    </row>
    <row r="28" spans="1:8" ht="20.25" customHeight="1" x14ac:dyDescent="0.3">
      <c r="A28" s="14" t="s">
        <v>43</v>
      </c>
      <c r="B28" s="14" t="s">
        <v>32</v>
      </c>
      <c r="C28" s="15">
        <f>+Valuation!$C$17</f>
        <v>227</v>
      </c>
      <c r="D28" s="30" t="s">
        <v>35</v>
      </c>
      <c r="E28" s="14" t="s">
        <v>56</v>
      </c>
      <c r="F28" s="14"/>
    </row>
    <row r="29" spans="1:8" ht="20.25" customHeight="1" x14ac:dyDescent="0.3">
      <c r="A29" s="14" t="s">
        <v>43</v>
      </c>
      <c r="B29" s="14" t="s">
        <v>32</v>
      </c>
      <c r="C29" s="15">
        <f>+Valuation!$C$17</f>
        <v>227</v>
      </c>
      <c r="D29" s="30" t="s">
        <v>35</v>
      </c>
      <c r="E29" s="14" t="s">
        <v>22</v>
      </c>
      <c r="F29" s="14"/>
    </row>
    <row r="30" spans="1:8" x14ac:dyDescent="0.3">
      <c r="A30" s="14" t="s">
        <v>140</v>
      </c>
      <c r="B30" s="14" t="s">
        <v>32</v>
      </c>
      <c r="C30" s="15">
        <f>+Valuation!$C$17</f>
        <v>227</v>
      </c>
      <c r="D30" s="30" t="s">
        <v>35</v>
      </c>
      <c r="E30" s="14" t="s">
        <v>57</v>
      </c>
      <c r="F30" s="14"/>
    </row>
    <row r="31" spans="1:8" x14ac:dyDescent="0.3">
      <c r="A31" s="14" t="s">
        <v>193</v>
      </c>
      <c r="B31" s="14" t="s">
        <v>32</v>
      </c>
      <c r="C31" s="15" t="s">
        <v>177</v>
      </c>
      <c r="D31" s="30"/>
      <c r="E31" s="14" t="s">
        <v>57</v>
      </c>
      <c r="F31" s="14" t="s">
        <v>194</v>
      </c>
    </row>
    <row r="32" spans="1:8" s="12" customFormat="1" x14ac:dyDescent="0.3">
      <c r="A32" s="14" t="s">
        <v>66</v>
      </c>
      <c r="B32" s="14" t="s">
        <v>32</v>
      </c>
      <c r="C32" s="15">
        <f>+Valuation!$C$17</f>
        <v>227</v>
      </c>
      <c r="D32" s="30" t="s">
        <v>35</v>
      </c>
      <c r="E32" s="14" t="s">
        <v>39</v>
      </c>
      <c r="F32" s="14"/>
    </row>
    <row r="33" spans="1:6" ht="20.25" customHeight="1" x14ac:dyDescent="0.3">
      <c r="A33" s="14" t="s">
        <v>66</v>
      </c>
      <c r="B33" s="14" t="s">
        <v>32</v>
      </c>
      <c r="C33" s="15">
        <f>+Valuation!$C$17</f>
        <v>227</v>
      </c>
      <c r="D33" s="30" t="s">
        <v>35</v>
      </c>
      <c r="E33" s="14" t="s">
        <v>39</v>
      </c>
      <c r="F33" s="14"/>
    </row>
    <row r="34" spans="1:6" ht="20.25" customHeight="1" x14ac:dyDescent="0.3">
      <c r="A34" s="67" t="s">
        <v>176</v>
      </c>
      <c r="C34" s="73">
        <f>SUM(C18:C33)</f>
        <v>3179</v>
      </c>
      <c r="E34" s="10"/>
    </row>
    <row r="35" spans="1:6" ht="20.25" customHeight="1" x14ac:dyDescent="0.3">
      <c r="E35" s="10"/>
    </row>
    <row r="36" spans="1:6" ht="20.25" customHeight="1" x14ac:dyDescent="0.3">
      <c r="A36" s="83" t="s">
        <v>161</v>
      </c>
      <c r="B36" s="83"/>
      <c r="C36" s="83"/>
      <c r="D36" s="83"/>
      <c r="E36" s="83"/>
      <c r="F36" s="83"/>
    </row>
    <row r="37" spans="1:6" ht="31.5" customHeight="1" x14ac:dyDescent="0.3">
      <c r="A37" s="13" t="s">
        <v>28</v>
      </c>
      <c r="B37" s="19" t="s">
        <v>29</v>
      </c>
      <c r="C37" s="20" t="s">
        <v>44</v>
      </c>
      <c r="D37" s="29" t="s">
        <v>34</v>
      </c>
      <c r="E37" s="19" t="s">
        <v>30</v>
      </c>
      <c r="F37" s="19" t="s">
        <v>31</v>
      </c>
    </row>
    <row r="38" spans="1:6" ht="20.25" customHeight="1" x14ac:dyDescent="0.3">
      <c r="A38" s="14" t="s">
        <v>58</v>
      </c>
      <c r="B38" s="14" t="s">
        <v>32</v>
      </c>
      <c r="C38" s="15">
        <f>+Valuation!$C$18</f>
        <v>80</v>
      </c>
      <c r="D38" s="30" t="s">
        <v>35</v>
      </c>
      <c r="E38" s="14" t="s">
        <v>46</v>
      </c>
      <c r="F38" s="14"/>
    </row>
    <row r="39" spans="1:6" ht="20.25" customHeight="1" x14ac:dyDescent="0.3">
      <c r="A39" s="14" t="s">
        <v>59</v>
      </c>
      <c r="B39" s="14" t="s">
        <v>32</v>
      </c>
      <c r="C39" s="15">
        <f>+Valuation!$C$18</f>
        <v>80</v>
      </c>
      <c r="D39" s="30" t="s">
        <v>35</v>
      </c>
      <c r="E39" s="14" t="s">
        <v>37</v>
      </c>
      <c r="F39" s="14"/>
    </row>
    <row r="40" spans="1:6" ht="20.25" customHeight="1" x14ac:dyDescent="0.3">
      <c r="A40" s="14" t="s">
        <v>59</v>
      </c>
      <c r="B40" s="14" t="s">
        <v>32</v>
      </c>
      <c r="C40" s="30">
        <f>+Valuation!$C$18</f>
        <v>80</v>
      </c>
      <c r="D40" s="30" t="s">
        <v>35</v>
      </c>
      <c r="E40" s="14" t="s">
        <v>60</v>
      </c>
      <c r="F40" s="14"/>
    </row>
    <row r="41" spans="1:6" ht="20.25" customHeight="1" x14ac:dyDescent="0.3">
      <c r="A41" s="14" t="s">
        <v>59</v>
      </c>
      <c r="B41" s="14" t="s">
        <v>32</v>
      </c>
      <c r="C41" s="30">
        <f>+Valuation!$C$18</f>
        <v>80</v>
      </c>
      <c r="D41" s="30" t="s">
        <v>35</v>
      </c>
      <c r="E41" s="14" t="s">
        <v>60</v>
      </c>
      <c r="F41" s="14"/>
    </row>
    <row r="42" spans="1:6" ht="20.25" customHeight="1" x14ac:dyDescent="0.3">
      <c r="A42" s="14" t="s">
        <v>59</v>
      </c>
      <c r="B42" s="14" t="s">
        <v>32</v>
      </c>
      <c r="C42" s="30">
        <f>+Valuation!$C$18</f>
        <v>80</v>
      </c>
      <c r="D42" s="30" t="s">
        <v>35</v>
      </c>
      <c r="E42" s="14" t="s">
        <v>60</v>
      </c>
      <c r="F42" s="14"/>
    </row>
    <row r="43" spans="1:6" ht="20.25" customHeight="1" x14ac:dyDescent="0.3">
      <c r="A43" s="14" t="s">
        <v>59</v>
      </c>
      <c r="B43" s="57">
        <v>2021</v>
      </c>
      <c r="C43" s="30">
        <v>199</v>
      </c>
      <c r="D43" s="30" t="s">
        <v>35</v>
      </c>
      <c r="E43" s="14" t="s">
        <v>60</v>
      </c>
      <c r="F43" s="14"/>
    </row>
    <row r="44" spans="1:6" ht="20.25" customHeight="1" x14ac:dyDescent="0.3">
      <c r="A44" s="14" t="s">
        <v>59</v>
      </c>
      <c r="B44" s="57">
        <v>2021</v>
      </c>
      <c r="C44" s="30">
        <v>210</v>
      </c>
      <c r="D44" s="30" t="s">
        <v>35</v>
      </c>
      <c r="E44" s="14" t="s">
        <v>60</v>
      </c>
      <c r="F44" s="14"/>
    </row>
    <row r="45" spans="1:6" ht="20.25" customHeight="1" x14ac:dyDescent="0.3">
      <c r="A45" s="14" t="s">
        <v>59</v>
      </c>
      <c r="B45" s="57">
        <v>2021</v>
      </c>
      <c r="C45" s="30">
        <v>210</v>
      </c>
      <c r="D45" s="30" t="s">
        <v>35</v>
      </c>
      <c r="E45" s="14" t="s">
        <v>60</v>
      </c>
      <c r="F45" s="14"/>
    </row>
    <row r="46" spans="1:6" ht="20.25" customHeight="1" x14ac:dyDescent="0.3">
      <c r="A46" s="14"/>
      <c r="B46" s="14"/>
      <c r="C46" s="51"/>
      <c r="D46" s="30"/>
      <c r="E46" s="14"/>
      <c r="F46" s="14"/>
    </row>
    <row r="47" spans="1:6" ht="20.25" customHeight="1" x14ac:dyDescent="0.3">
      <c r="A47" s="14"/>
      <c r="B47" s="14"/>
      <c r="C47" s="51"/>
      <c r="D47" s="30"/>
      <c r="E47" s="14"/>
      <c r="F47" s="14"/>
    </row>
    <row r="48" spans="1:6" ht="20.25" customHeight="1" x14ac:dyDescent="0.3">
      <c r="A48" s="14" t="s">
        <v>58</v>
      </c>
      <c r="B48" s="14" t="s">
        <v>32</v>
      </c>
      <c r="C48" s="15">
        <f>+Valuation!$C$18</f>
        <v>80</v>
      </c>
      <c r="D48" s="30" t="s">
        <v>35</v>
      </c>
      <c r="E48" s="14" t="s">
        <v>61</v>
      </c>
      <c r="F48" s="14"/>
    </row>
    <row r="49" spans="1:6" ht="20.25" customHeight="1" x14ac:dyDescent="0.3">
      <c r="A49" s="14" t="s">
        <v>59</v>
      </c>
      <c r="B49" s="14" t="s">
        <v>32</v>
      </c>
      <c r="C49" s="15">
        <f>+Valuation!$C$18</f>
        <v>80</v>
      </c>
      <c r="D49" s="30" t="s">
        <v>35</v>
      </c>
      <c r="E49" s="14" t="s">
        <v>62</v>
      </c>
      <c r="F49" s="14"/>
    </row>
    <row r="50" spans="1:6" ht="20.25" customHeight="1" x14ac:dyDescent="0.3">
      <c r="A50" s="14" t="s">
        <v>59</v>
      </c>
      <c r="B50" s="14" t="s">
        <v>32</v>
      </c>
      <c r="C50" s="15">
        <f>+Valuation!$C$18</f>
        <v>80</v>
      </c>
      <c r="D50" s="30" t="s">
        <v>35</v>
      </c>
      <c r="E50" s="14" t="s">
        <v>63</v>
      </c>
      <c r="F50" s="14"/>
    </row>
    <row r="51" spans="1:6" x14ac:dyDescent="0.3">
      <c r="A51" s="14" t="s">
        <v>59</v>
      </c>
      <c r="B51" s="57">
        <v>2021</v>
      </c>
      <c r="C51" s="30">
        <v>199</v>
      </c>
      <c r="D51" s="30" t="s">
        <v>35</v>
      </c>
      <c r="E51" s="14" t="s">
        <v>64</v>
      </c>
      <c r="F51" s="14"/>
    </row>
    <row r="52" spans="1:6" x14ac:dyDescent="0.3">
      <c r="A52" s="14" t="s">
        <v>59</v>
      </c>
      <c r="B52" s="14" t="s">
        <v>32</v>
      </c>
      <c r="C52" s="15">
        <f>+Valuation!$C$18</f>
        <v>80</v>
      </c>
      <c r="D52" s="30" t="s">
        <v>35</v>
      </c>
      <c r="E52" s="14" t="s">
        <v>22</v>
      </c>
      <c r="F52" s="14"/>
    </row>
    <row r="53" spans="1:6" s="12" customFormat="1" x14ac:dyDescent="0.3">
      <c r="A53" s="14" t="s">
        <v>59</v>
      </c>
      <c r="B53" s="14" t="s">
        <v>32</v>
      </c>
      <c r="C53" s="15">
        <f>+Valuation!$C$18</f>
        <v>80</v>
      </c>
      <c r="D53" s="30" t="s">
        <v>35</v>
      </c>
      <c r="E53" s="14" t="s">
        <v>65</v>
      </c>
      <c r="F53" s="14"/>
    </row>
    <row r="54" spans="1:6" ht="20.25" customHeight="1" x14ac:dyDescent="0.3">
      <c r="A54" s="14" t="s">
        <v>59</v>
      </c>
      <c r="B54" s="14" t="s">
        <v>32</v>
      </c>
      <c r="C54" s="15">
        <f>+Valuation!$C$18</f>
        <v>80</v>
      </c>
      <c r="D54" s="30" t="s">
        <v>35</v>
      </c>
      <c r="E54" s="14" t="s">
        <v>22</v>
      </c>
      <c r="F54" s="14"/>
    </row>
    <row r="55" spans="1:6" ht="20.25" customHeight="1" x14ac:dyDescent="0.3">
      <c r="A55" s="1" t="s">
        <v>144</v>
      </c>
      <c r="C55" s="48">
        <v>172</v>
      </c>
      <c r="D55" s="31" t="s">
        <v>35</v>
      </c>
      <c r="E55" s="1" t="s">
        <v>163</v>
      </c>
    </row>
    <row r="56" spans="1:6" ht="20.25" customHeight="1" x14ac:dyDescent="0.3">
      <c r="A56" s="1" t="s">
        <v>144</v>
      </c>
      <c r="C56" s="50">
        <v>172</v>
      </c>
      <c r="D56" s="31" t="s">
        <v>35</v>
      </c>
      <c r="E56" s="1" t="s">
        <v>41</v>
      </c>
    </row>
    <row r="57" spans="1:6" ht="20.25" customHeight="1" x14ac:dyDescent="0.3">
      <c r="A57" s="1" t="s">
        <v>144</v>
      </c>
      <c r="C57" s="50">
        <v>172</v>
      </c>
      <c r="D57" s="31" t="s">
        <v>35</v>
      </c>
      <c r="E57" s="1" t="s">
        <v>162</v>
      </c>
    </row>
    <row r="58" spans="1:6" ht="20.25" customHeight="1" x14ac:dyDescent="0.3">
      <c r="A58" s="63" t="s">
        <v>176</v>
      </c>
      <c r="C58" s="73">
        <f>SUM(C38:C57)</f>
        <v>2214</v>
      </c>
    </row>
    <row r="59" spans="1:6" ht="20.25" customHeight="1" x14ac:dyDescent="0.3">
      <c r="C59" s="4" t="s">
        <v>156</v>
      </c>
    </row>
    <row r="60" spans="1:6" ht="20.25" customHeight="1" x14ac:dyDescent="0.3">
      <c r="A60" s="83" t="s">
        <v>15</v>
      </c>
      <c r="B60" s="83"/>
      <c r="C60" s="83"/>
      <c r="D60" s="83"/>
      <c r="E60" s="83"/>
      <c r="F60" s="83"/>
    </row>
    <row r="61" spans="1:6" ht="33.75" customHeight="1" x14ac:dyDescent="0.3">
      <c r="A61" s="13" t="s">
        <v>28</v>
      </c>
      <c r="B61" s="19" t="s">
        <v>29</v>
      </c>
      <c r="C61" s="20" t="s">
        <v>44</v>
      </c>
      <c r="D61" s="29" t="s">
        <v>34</v>
      </c>
      <c r="E61" s="19" t="s">
        <v>30</v>
      </c>
      <c r="F61" s="19" t="s">
        <v>31</v>
      </c>
    </row>
    <row r="62" spans="1:6" ht="20.25" customHeight="1" x14ac:dyDescent="0.3">
      <c r="A62" s="14" t="s">
        <v>67</v>
      </c>
      <c r="B62" s="14" t="s">
        <v>32</v>
      </c>
      <c r="C62" s="15">
        <f>+Valuation!$C$21</f>
        <v>1</v>
      </c>
      <c r="D62" s="30" t="s">
        <v>35</v>
      </c>
      <c r="E62" s="14" t="s">
        <v>68</v>
      </c>
      <c r="F62" s="14"/>
    </row>
    <row r="63" spans="1:6" ht="20.25" customHeight="1" x14ac:dyDescent="0.3">
      <c r="A63" s="14" t="s">
        <v>67</v>
      </c>
      <c r="B63" s="14" t="s">
        <v>32</v>
      </c>
      <c r="C63" s="15">
        <f>+Valuation!$C$21</f>
        <v>1</v>
      </c>
      <c r="D63" s="30" t="s">
        <v>35</v>
      </c>
      <c r="E63" s="14" t="s">
        <v>23</v>
      </c>
      <c r="F63" s="14"/>
    </row>
    <row r="64" spans="1:6" x14ac:dyDescent="0.3">
      <c r="A64" s="14" t="s">
        <v>67</v>
      </c>
      <c r="B64" s="14" t="s">
        <v>32</v>
      </c>
      <c r="C64" s="15">
        <f>+Valuation!$C$21</f>
        <v>1</v>
      </c>
      <c r="D64" s="30" t="s">
        <v>35</v>
      </c>
      <c r="E64" s="14" t="s">
        <v>54</v>
      </c>
      <c r="F64" s="14"/>
    </row>
    <row r="65" spans="1:6" x14ac:dyDescent="0.3">
      <c r="A65" s="14" t="s">
        <v>67</v>
      </c>
      <c r="B65" s="14" t="s">
        <v>32</v>
      </c>
      <c r="C65" s="15">
        <f>+Valuation!$C$21</f>
        <v>1</v>
      </c>
      <c r="D65" s="30" t="s">
        <v>35</v>
      </c>
      <c r="E65" s="14" t="s">
        <v>22</v>
      </c>
      <c r="F65" s="14"/>
    </row>
    <row r="66" spans="1:6" x14ac:dyDescent="0.3">
      <c r="A66" s="14" t="s">
        <v>67</v>
      </c>
      <c r="B66" s="14" t="s">
        <v>32</v>
      </c>
      <c r="C66" s="15">
        <f>+Valuation!$C$21</f>
        <v>1</v>
      </c>
      <c r="D66" s="30" t="s">
        <v>35</v>
      </c>
      <c r="E66" s="14" t="s">
        <v>69</v>
      </c>
      <c r="F66" s="14"/>
    </row>
    <row r="67" spans="1:6" x14ac:dyDescent="0.3">
      <c r="A67" s="14" t="s">
        <v>67</v>
      </c>
      <c r="B67" s="14" t="s">
        <v>32</v>
      </c>
      <c r="C67" s="15">
        <f>+Valuation!$C$21</f>
        <v>1</v>
      </c>
      <c r="D67" s="30" t="s">
        <v>35</v>
      </c>
      <c r="E67" s="14" t="s">
        <v>70</v>
      </c>
      <c r="F67" s="14"/>
    </row>
    <row r="68" spans="1:6" x14ac:dyDescent="0.3">
      <c r="A68" s="63" t="s">
        <v>176</v>
      </c>
      <c r="C68" s="75">
        <f>SUM(C62:C67)</f>
        <v>6</v>
      </c>
    </row>
    <row r="70" spans="1:6" x14ac:dyDescent="0.3">
      <c r="A70" s="3" t="s">
        <v>179</v>
      </c>
      <c r="C70" s="74">
        <f>SUM(C34,C58,C68)</f>
        <v>5399</v>
      </c>
    </row>
    <row r="73" spans="1:6" ht="38.25" customHeight="1" x14ac:dyDescent="0.3">
      <c r="A73" s="83" t="s">
        <v>16</v>
      </c>
      <c r="B73" s="83"/>
      <c r="C73" s="83"/>
      <c r="D73" s="83"/>
      <c r="E73" s="83"/>
      <c r="F73" s="83"/>
    </row>
    <row r="74" spans="1:6" ht="37.5" customHeight="1" x14ac:dyDescent="0.3">
      <c r="A74" s="18" t="s">
        <v>28</v>
      </c>
      <c r="B74" s="21"/>
      <c r="C74" s="22" t="s">
        <v>44</v>
      </c>
      <c r="D74" s="32" t="s">
        <v>72</v>
      </c>
      <c r="E74" s="23" t="s">
        <v>73</v>
      </c>
      <c r="F74" s="21"/>
    </row>
    <row r="75" spans="1:6" ht="37.5" customHeight="1" x14ac:dyDescent="0.3">
      <c r="A75" s="81" t="s">
        <v>71</v>
      </c>
      <c r="B75" s="82"/>
      <c r="C75" s="17">
        <f>+Valuation!$C$21</f>
        <v>1</v>
      </c>
      <c r="D75" s="33" t="s">
        <v>74</v>
      </c>
      <c r="E75" s="81" t="s">
        <v>78</v>
      </c>
      <c r="F75" s="82"/>
    </row>
    <row r="76" spans="1:6" ht="37.5" customHeight="1" x14ac:dyDescent="0.3">
      <c r="A76" s="81" t="s">
        <v>75</v>
      </c>
      <c r="B76" s="82"/>
      <c r="C76" s="17">
        <f>+Valuation!$C$21</f>
        <v>1</v>
      </c>
      <c r="D76" s="34" t="s">
        <v>76</v>
      </c>
      <c r="E76" s="86" t="s">
        <v>77</v>
      </c>
      <c r="F76" s="87"/>
    </row>
    <row r="77" spans="1:6" ht="37.5" customHeight="1" x14ac:dyDescent="0.3">
      <c r="A77" s="81" t="s">
        <v>79</v>
      </c>
      <c r="B77" s="82"/>
      <c r="C77" s="17">
        <f>+Valuation!$C$21</f>
        <v>1</v>
      </c>
      <c r="D77" s="34" t="s">
        <v>76</v>
      </c>
      <c r="E77" s="81" t="s">
        <v>80</v>
      </c>
      <c r="F77" s="82"/>
    </row>
    <row r="78" spans="1:6" ht="37.5" customHeight="1" x14ac:dyDescent="0.3">
      <c r="A78" s="81" t="s">
        <v>68</v>
      </c>
      <c r="B78" s="82"/>
      <c r="C78" s="17">
        <f>+Valuation!$C$21</f>
        <v>1</v>
      </c>
      <c r="D78" s="34" t="s">
        <v>81</v>
      </c>
      <c r="E78" s="81" t="s">
        <v>82</v>
      </c>
      <c r="F78" s="82"/>
    </row>
    <row r="79" spans="1:6" ht="37.5" customHeight="1" x14ac:dyDescent="0.3">
      <c r="A79" s="81" t="s">
        <v>83</v>
      </c>
      <c r="B79" s="82"/>
      <c r="C79" s="17">
        <f>+Valuation!$C$21</f>
        <v>1</v>
      </c>
      <c r="D79" s="34" t="s">
        <v>103</v>
      </c>
      <c r="E79" s="81" t="s">
        <v>104</v>
      </c>
      <c r="F79" s="82"/>
    </row>
    <row r="80" spans="1:6" ht="33" x14ac:dyDescent="0.3">
      <c r="A80" s="81" t="s">
        <v>84</v>
      </c>
      <c r="B80" s="82"/>
      <c r="C80" s="17">
        <f>+Valuation!$C$21</f>
        <v>1</v>
      </c>
      <c r="D80" s="34" t="s">
        <v>105</v>
      </c>
      <c r="E80" s="81" t="s">
        <v>106</v>
      </c>
      <c r="F80" s="82"/>
    </row>
    <row r="81" spans="1:6" ht="33" x14ac:dyDescent="0.3">
      <c r="A81" s="81" t="s">
        <v>85</v>
      </c>
      <c r="B81" s="82"/>
      <c r="C81" s="17">
        <f>+Valuation!$C$21</f>
        <v>1</v>
      </c>
      <c r="D81" s="34" t="s">
        <v>110</v>
      </c>
      <c r="E81" s="81" t="s">
        <v>107</v>
      </c>
      <c r="F81" s="82"/>
    </row>
    <row r="82" spans="1:6" ht="37.5" customHeight="1" x14ac:dyDescent="0.3">
      <c r="A82" s="81" t="s">
        <v>86</v>
      </c>
      <c r="B82" s="82"/>
      <c r="C82" s="17">
        <f>+Valuation!$C$21</f>
        <v>1</v>
      </c>
      <c r="D82" s="34" t="s">
        <v>111</v>
      </c>
      <c r="E82" s="81" t="s">
        <v>108</v>
      </c>
      <c r="F82" s="82"/>
    </row>
    <row r="83" spans="1:6" ht="37.5" customHeight="1" x14ac:dyDescent="0.3">
      <c r="A83" s="81" t="s">
        <v>87</v>
      </c>
      <c r="B83" s="82"/>
      <c r="C83" s="17">
        <f>+Valuation!$C$21</f>
        <v>1</v>
      </c>
      <c r="D83" s="34" t="s">
        <v>112</v>
      </c>
      <c r="E83" s="81" t="s">
        <v>109</v>
      </c>
      <c r="F83" s="82"/>
    </row>
    <row r="84" spans="1:6" ht="37.5" customHeight="1" x14ac:dyDescent="0.3"/>
    <row r="85" spans="1:6" ht="37.5" customHeight="1" x14ac:dyDescent="0.3">
      <c r="A85" s="83" t="s">
        <v>17</v>
      </c>
      <c r="B85" s="83"/>
      <c r="C85" s="83"/>
      <c r="D85" s="83"/>
      <c r="E85" s="83"/>
      <c r="F85" s="83"/>
    </row>
    <row r="86" spans="1:6" ht="37.5" customHeight="1" x14ac:dyDescent="0.3">
      <c r="A86" s="18" t="s">
        <v>28</v>
      </c>
      <c r="B86" s="25"/>
      <c r="C86" s="22" t="s">
        <v>183</v>
      </c>
      <c r="D86" s="35" t="s">
        <v>90</v>
      </c>
      <c r="E86" s="23" t="s">
        <v>73</v>
      </c>
      <c r="F86" s="21"/>
    </row>
    <row r="87" spans="1:6" ht="37.5" customHeight="1" x14ac:dyDescent="0.3">
      <c r="A87" s="81" t="s">
        <v>91</v>
      </c>
      <c r="B87" s="82"/>
      <c r="C87" s="17">
        <f>+Valuation!$E$40</f>
        <v>28475</v>
      </c>
      <c r="D87" s="36">
        <v>1909</v>
      </c>
      <c r="E87" s="81" t="s">
        <v>113</v>
      </c>
      <c r="F87" s="82"/>
    </row>
    <row r="88" spans="1:6" ht="37.5" customHeight="1" x14ac:dyDescent="0.3">
      <c r="A88" s="81" t="s">
        <v>92</v>
      </c>
      <c r="B88" s="82"/>
      <c r="C88" s="17">
        <f>+Valuation!E41</f>
        <v>1190</v>
      </c>
      <c r="D88" s="37">
        <v>36378</v>
      </c>
      <c r="E88" s="81" t="s">
        <v>114</v>
      </c>
      <c r="F88" s="82"/>
    </row>
    <row r="89" spans="1:6" ht="37.5" customHeight="1" x14ac:dyDescent="0.3">
      <c r="A89" s="81" t="s">
        <v>94</v>
      </c>
      <c r="B89" s="82"/>
      <c r="C89" s="17">
        <f>+Valuation!E42</f>
        <v>1020</v>
      </c>
      <c r="D89" s="36">
        <v>2005</v>
      </c>
      <c r="E89" s="81" t="s">
        <v>115</v>
      </c>
      <c r="F89" s="82"/>
    </row>
    <row r="90" spans="1:6" ht="37.5" customHeight="1" x14ac:dyDescent="0.3">
      <c r="A90" s="81" t="s">
        <v>95</v>
      </c>
      <c r="B90" s="82"/>
      <c r="C90" s="17"/>
      <c r="D90" s="36">
        <v>2006</v>
      </c>
      <c r="E90" s="81" t="s">
        <v>116</v>
      </c>
      <c r="F90" s="82"/>
    </row>
    <row r="91" spans="1:6" ht="37.5" customHeight="1" x14ac:dyDescent="0.3">
      <c r="A91" s="81" t="s">
        <v>96</v>
      </c>
      <c r="B91" s="82"/>
      <c r="C91" s="17">
        <f>+Valuation!E43</f>
        <v>986</v>
      </c>
      <c r="D91" s="36">
        <v>2006</v>
      </c>
      <c r="E91" s="81" t="s">
        <v>117</v>
      </c>
      <c r="F91" s="82"/>
    </row>
    <row r="92" spans="1:6" ht="37.5" customHeight="1" x14ac:dyDescent="0.3">
      <c r="A92" s="81" t="s">
        <v>39</v>
      </c>
      <c r="B92" s="82"/>
      <c r="C92" s="17">
        <f>+Valuation!E44</f>
        <v>6375</v>
      </c>
      <c r="D92" s="36">
        <v>1998</v>
      </c>
      <c r="E92" s="81" t="s">
        <v>118</v>
      </c>
      <c r="F92" s="82"/>
    </row>
    <row r="93" spans="1:6" x14ac:dyDescent="0.3">
      <c r="A93" s="81" t="s">
        <v>97</v>
      </c>
      <c r="B93" s="82"/>
      <c r="C93" s="17">
        <f>+Valuation!E45</f>
        <v>1156</v>
      </c>
      <c r="D93" s="36">
        <v>2005</v>
      </c>
      <c r="E93" s="81" t="s">
        <v>122</v>
      </c>
      <c r="F93" s="82"/>
    </row>
    <row r="94" spans="1:6" x14ac:dyDescent="0.3">
      <c r="A94" s="81" t="s">
        <v>23</v>
      </c>
      <c r="B94" s="82"/>
      <c r="C94" s="17">
        <f>+Valuation!E46</f>
        <v>5270</v>
      </c>
      <c r="D94" s="36">
        <v>2007</v>
      </c>
      <c r="E94" s="81" t="s">
        <v>119</v>
      </c>
      <c r="F94" s="82"/>
    </row>
    <row r="95" spans="1:6" x14ac:dyDescent="0.3">
      <c r="A95" s="81" t="s">
        <v>99</v>
      </c>
      <c r="B95" s="82"/>
      <c r="C95" s="26" t="s">
        <v>98</v>
      </c>
      <c r="D95" s="36">
        <v>2006</v>
      </c>
      <c r="E95" s="81" t="s">
        <v>120</v>
      </c>
      <c r="F95" s="82"/>
    </row>
    <row r="96" spans="1:6" x14ac:dyDescent="0.3">
      <c r="A96" s="81" t="s">
        <v>100</v>
      </c>
      <c r="B96" s="82"/>
      <c r="C96" s="26" t="s">
        <v>98</v>
      </c>
      <c r="D96" s="36">
        <v>2006</v>
      </c>
      <c r="E96" s="81" t="s">
        <v>121</v>
      </c>
      <c r="F96" s="82"/>
    </row>
    <row r="97" spans="1:1" x14ac:dyDescent="0.3">
      <c r="A97" s="1" t="s">
        <v>102</v>
      </c>
    </row>
    <row r="98" spans="1:1" x14ac:dyDescent="0.3">
      <c r="A98" s="1" t="s">
        <v>101</v>
      </c>
    </row>
  </sheetData>
  <mergeCells count="45">
    <mergeCell ref="A77:B77"/>
    <mergeCell ref="E77:F77"/>
    <mergeCell ref="A1:F1"/>
    <mergeCell ref="A2:F2"/>
    <mergeCell ref="A16:F16"/>
    <mergeCell ref="A36:F36"/>
    <mergeCell ref="A60:F60"/>
    <mergeCell ref="A73:F73"/>
    <mergeCell ref="A75:B75"/>
    <mergeCell ref="A76:B76"/>
    <mergeCell ref="E76:F76"/>
    <mergeCell ref="E75:F75"/>
    <mergeCell ref="A78:B78"/>
    <mergeCell ref="E78:F78"/>
    <mergeCell ref="A79:B79"/>
    <mergeCell ref="E79:F79"/>
    <mergeCell ref="A80:B80"/>
    <mergeCell ref="E80:F80"/>
    <mergeCell ref="A85:F85"/>
    <mergeCell ref="A81:B81"/>
    <mergeCell ref="E81:F81"/>
    <mergeCell ref="A82:B82"/>
    <mergeCell ref="E82:F82"/>
    <mergeCell ref="A83:B83"/>
    <mergeCell ref="E83:F83"/>
    <mergeCell ref="A87:B87"/>
    <mergeCell ref="E87:F87"/>
    <mergeCell ref="A88:B88"/>
    <mergeCell ref="E88:F88"/>
    <mergeCell ref="A89:B89"/>
    <mergeCell ref="E89:F89"/>
    <mergeCell ref="A90:B90"/>
    <mergeCell ref="E90:F90"/>
    <mergeCell ref="A91:B91"/>
    <mergeCell ref="E91:F91"/>
    <mergeCell ref="A92:B92"/>
    <mergeCell ref="E92:F92"/>
    <mergeCell ref="A96:B96"/>
    <mergeCell ref="E96:F96"/>
    <mergeCell ref="A93:B93"/>
    <mergeCell ref="E93:F93"/>
    <mergeCell ref="A94:B94"/>
    <mergeCell ref="E94:F94"/>
    <mergeCell ref="A95:B95"/>
    <mergeCell ref="E95:F95"/>
  </mergeCells>
  <printOptions horizontalCentered="1"/>
  <pageMargins left="0.70866141732283472" right="0.19685039370078741" top="0.74803149606299213" bottom="0.74803149606299213" header="0.31496062992125984" footer="0.31496062992125984"/>
  <pageSetup fitToHeight="0" orientation="landscape" r:id="rId1"/>
  <headerFooter>
    <oddFooter>Page &amp;P&amp;R&amp;F</oddFooter>
  </headerFooter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Valuation</vt:lpstr>
      <vt:lpstr>Register</vt:lpstr>
      <vt:lpstr>Register!Print_Area</vt:lpstr>
      <vt:lpstr>Valuation!Print_Area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</dc:creator>
  <cp:lastModifiedBy>Stephanie</cp:lastModifiedBy>
  <cp:lastPrinted>2021-04-25T09:55:51Z</cp:lastPrinted>
  <dcterms:created xsi:type="dcterms:W3CDTF">2012-04-08T16:52:39Z</dcterms:created>
  <dcterms:modified xsi:type="dcterms:W3CDTF">2025-10-06T08:41:54Z</dcterms:modified>
</cp:coreProperties>
</file>